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slots\Documents\Marathon Danmark\2023 Regionsløb\"/>
    </mc:Choice>
  </mc:AlternateContent>
  <xr:revisionPtr revIDLastSave="0" documentId="13_ncr:1_{689F50B5-0888-42C7-A3CD-C6089CD5254C}" xr6:coauthVersionLast="47" xr6:coauthVersionMax="47" xr10:uidLastSave="{00000000-0000-0000-0000-000000000000}"/>
  <bookViews>
    <workbookView xWindow="-108" yWindow="-108" windowWidth="23256" windowHeight="12576" activeTab="1" xr2:uid="{94E0A0CF-54D1-4D99-93FB-307E98A90CD5}"/>
  </bookViews>
  <sheets>
    <sheet name="Hovedstaden" sheetId="1" r:id="rId1"/>
    <sheet name="Sjælland" sheetId="2" r:id="rId2"/>
    <sheet name="Syddanmark" sheetId="3" r:id="rId3"/>
    <sheet name="Midtjylland" sheetId="4" r:id="rId4"/>
    <sheet name="Nordjylland" sheetId="5" r:id="rId5"/>
    <sheet name="Samlet Statistik"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 i="6" l="1"/>
  <c r="H80" i="6"/>
  <c r="H77" i="6"/>
  <c r="G77" i="6"/>
  <c r="G81" i="6"/>
  <c r="G80" i="6"/>
  <c r="H66" i="6"/>
  <c r="G66" i="6"/>
  <c r="G60" i="6"/>
  <c r="H60" i="6" s="1"/>
  <c r="G61" i="6"/>
  <c r="H61" i="6" s="1"/>
  <c r="G62" i="6"/>
  <c r="H62" i="6" s="1"/>
  <c r="G63" i="6"/>
  <c r="H63" i="6" s="1"/>
  <c r="G59" i="6"/>
  <c r="H59" i="6" s="1"/>
  <c r="G33" i="6"/>
  <c r="H33" i="6" s="1"/>
  <c r="G31" i="6"/>
  <c r="H31" i="6" s="1"/>
  <c r="G34" i="6"/>
  <c r="H34" i="6" s="1"/>
  <c r="G46" i="6"/>
  <c r="G55" i="6"/>
  <c r="G51" i="6"/>
  <c r="H51" i="6" s="1"/>
  <c r="G48" i="6"/>
  <c r="H48" i="6" s="1"/>
  <c r="H54" i="6"/>
  <c r="G54" i="6"/>
  <c r="G41" i="6"/>
  <c r="H41" i="6" s="1"/>
  <c r="G43" i="6"/>
  <c r="G53" i="6"/>
  <c r="H53" i="6" s="1"/>
  <c r="G50" i="6"/>
  <c r="H50" i="6" s="1"/>
  <c r="G39" i="6"/>
  <c r="H39" i="6" s="1"/>
  <c r="G29" i="6"/>
  <c r="H29" i="6" s="1"/>
  <c r="G32" i="6"/>
  <c r="H32" i="6" s="1"/>
  <c r="G30" i="6"/>
  <c r="H30" i="6" s="1"/>
  <c r="G28" i="6"/>
  <c r="H28" i="6" s="1"/>
  <c r="G5" i="6"/>
  <c r="H5" i="6" s="1"/>
  <c r="G6" i="6"/>
  <c r="H6" i="6" s="1"/>
  <c r="G7" i="6"/>
  <c r="H7" i="6" s="1"/>
  <c r="G8" i="6"/>
  <c r="H8" i="6" s="1"/>
  <c r="G9" i="6"/>
  <c r="H9" i="6" s="1"/>
  <c r="G10" i="6"/>
  <c r="H10" i="6" s="1"/>
  <c r="G11" i="6"/>
  <c r="H11" i="6" s="1"/>
  <c r="G12" i="6"/>
  <c r="H12" i="6" s="1"/>
  <c r="G13" i="6"/>
  <c r="H13" i="6" s="1"/>
  <c r="G14" i="6"/>
  <c r="H14" i="6" s="1"/>
  <c r="G15" i="6"/>
  <c r="H15" i="6" s="1"/>
  <c r="G16" i="6"/>
  <c r="H16" i="6" s="1"/>
  <c r="G17" i="6"/>
  <c r="H17" i="6" s="1"/>
  <c r="G18" i="6"/>
  <c r="H18" i="6" s="1"/>
  <c r="G19" i="6"/>
  <c r="H19" i="6" s="1"/>
  <c r="G20" i="6"/>
  <c r="H20" i="6" s="1"/>
  <c r="G21" i="6"/>
  <c r="H21" i="6" s="1"/>
  <c r="G22" i="6"/>
  <c r="H22" i="6" s="1"/>
  <c r="G23" i="6"/>
  <c r="H23" i="6" s="1"/>
  <c r="G24" i="6"/>
  <c r="H24" i="6" s="1"/>
  <c r="G4" i="6"/>
  <c r="H4" i="6" s="1"/>
  <c r="E2" i="5" l="1"/>
  <c r="D2" i="4" l="1"/>
  <c r="E2" i="3"/>
  <c r="D2" i="2"/>
  <c r="D2" i="1"/>
</calcChain>
</file>

<file path=xl/sharedStrings.xml><?xml version="1.0" encoding="utf-8"?>
<sst xmlns="http://schemas.openxmlformats.org/spreadsheetml/2006/main" count="404" uniqueCount="144">
  <si>
    <t>Marathon:</t>
  </si>
  <si>
    <t>Tid:</t>
  </si>
  <si>
    <t>David Bredo</t>
  </si>
  <si>
    <t>Henrik Birkedal</t>
  </si>
  <si>
    <t>Per Foss</t>
  </si>
  <si>
    <t>Brian Jørgensen</t>
  </si>
  <si>
    <t>Halv:</t>
  </si>
  <si>
    <t>Jan Nordenbæk</t>
  </si>
  <si>
    <t>Hovedstaden 5. juli 2023</t>
  </si>
  <si>
    <t>Sjælland 6. juli 2023</t>
  </si>
  <si>
    <t>Syddanmark 7. juli 2023</t>
  </si>
  <si>
    <t>Midtjylland 8. juli 2023</t>
  </si>
  <si>
    <t>Nordjylland 9. juli 2023</t>
  </si>
  <si>
    <t>Warny Saurbrey</t>
  </si>
  <si>
    <t>Birgitte Langballe</t>
  </si>
  <si>
    <t>Hans Lindhøj Nielsen</t>
  </si>
  <si>
    <t>Ricky Andersen</t>
  </si>
  <si>
    <t>Lone Friis</t>
  </si>
  <si>
    <t>Kira Maibøll</t>
  </si>
  <si>
    <t>Mette Jensen</t>
  </si>
  <si>
    <t>Sune Hundebøll</t>
  </si>
  <si>
    <t>Maria Hummeluhr Kristensen</t>
  </si>
  <si>
    <t>Rita Bjerregaard</t>
  </si>
  <si>
    <t>Rikke Cebula</t>
  </si>
  <si>
    <t>Morten Bunch</t>
  </si>
  <si>
    <t>Morten Brogaard Jakobsen</t>
  </si>
  <si>
    <t>Ella Lissner Kuhlman</t>
  </si>
  <si>
    <t>Stig Kuhlman</t>
  </si>
  <si>
    <t>Alice Ravn</t>
  </si>
  <si>
    <t>Kim Høxbro</t>
  </si>
  <si>
    <t>Paw Jeppesen</t>
  </si>
  <si>
    <t>Jes Ottosen</t>
  </si>
  <si>
    <t>Jes H. Strate</t>
  </si>
  <si>
    <t>Lucas Pugerup</t>
  </si>
  <si>
    <t>Kenneth Badensø</t>
  </si>
  <si>
    <t>Kurt Andersen</t>
  </si>
  <si>
    <t>Tina Forsmann</t>
  </si>
  <si>
    <t>Vibeke Norvin</t>
  </si>
  <si>
    <t>Lisbeth Olsen</t>
  </si>
  <si>
    <t>Claus Sørensen</t>
  </si>
  <si>
    <t>Claus Jeslund</t>
  </si>
  <si>
    <t>Karl Andersen</t>
  </si>
  <si>
    <t>Jens Mogensen</t>
  </si>
  <si>
    <t>Frode Nielsen</t>
  </si>
  <si>
    <t>Pia Vinne Lau</t>
  </si>
  <si>
    <t>Søren Nielsen</t>
  </si>
  <si>
    <t>Michael Zimmermann</t>
  </si>
  <si>
    <t>Jakob Diget Pedersen</t>
  </si>
  <si>
    <t>Mike Vangsted</t>
  </si>
  <si>
    <t>Lasse Christensen</t>
  </si>
  <si>
    <t>Helle Frost Martinussen</t>
  </si>
  <si>
    <t>Niels Rossen</t>
  </si>
  <si>
    <t>Kaare Sørensen</t>
  </si>
  <si>
    <t>Jakob Stæhr Hansen </t>
  </si>
  <si>
    <t>Jakob Stæhr Hansen</t>
  </si>
  <si>
    <t>Klaus Grønhøj</t>
  </si>
  <si>
    <t>Hovedstaden</t>
  </si>
  <si>
    <t>Sjælland</t>
  </si>
  <si>
    <t>Syddanmark</t>
  </si>
  <si>
    <t>Midtjylland</t>
  </si>
  <si>
    <t>Nordjylland</t>
  </si>
  <si>
    <t>Jan Pharao</t>
  </si>
  <si>
    <t>Susanne Jørgensen</t>
  </si>
  <si>
    <t>Christian Kirkeby</t>
  </si>
  <si>
    <t>Rasmus Ladefoged</t>
  </si>
  <si>
    <t>Rasmus Ladefogd</t>
  </si>
  <si>
    <t>Kurt Olsen</t>
  </si>
  <si>
    <t>Ulrik Pihl</t>
  </si>
  <si>
    <t>Thomas Eul</t>
  </si>
  <si>
    <t>Bianca Eggert</t>
  </si>
  <si>
    <t>Tina Lindum</t>
  </si>
  <si>
    <t>Bent Seidelin</t>
  </si>
  <si>
    <t>Kevin Vilhelmsen</t>
  </si>
  <si>
    <t>Helle Hessner Have</t>
  </si>
  <si>
    <t>Anette Christiansen</t>
  </si>
  <si>
    <t>DNF</t>
  </si>
  <si>
    <t>Nr 50</t>
  </si>
  <si>
    <t>Sigrid Hansen</t>
  </si>
  <si>
    <t>Dorthe Wiuf Nielsen</t>
  </si>
  <si>
    <t>Kirsten Bonde</t>
  </si>
  <si>
    <t>Vejret endte langt bedre end, hvad vejrguderne havde stillet os i udsigt. Tung, massiv regn skulle komme fra kl. 11-16. Vi fik et par byger, der ikke trængte igennem trætoppene. Vinden var 8-10 s/m, men kun på lige rundeantal på vej mod depot ved tribunen til Bagsværd Rostadion mærkede vi en modvind, ellers oplevede vi det som vindstille.</t>
  </si>
  <si>
    <t>Pia løb sit marathon nr. 50, mens Søren og Rikke løb deres første efter hvert sit jubilæum.</t>
  </si>
  <si>
    <t>Desværre manglede vi Ole Hansen, hvilket var ærgerligt og flere spurgte også forundrede, hvor han befandt sig. Heldigvis er han med til efteråret igen.</t>
  </si>
  <si>
    <t>7. udgave af Regionsløb er hermed skudt i gang og formentlig med den vanskeligste rute på dag 1.</t>
  </si>
  <si>
    <t>Dothe Wiuf Nielsen</t>
  </si>
  <si>
    <t>Ruten bød på ca. 100 hm pr. 7 km runde, som i øvrigt blev vendt om på hver anden for at møde hinanden. Enkelte svære passager herunder et par serpentinersving på ned/opkørsel og et væltet træ på ruten, som blev sværere at passager som kroppen trættedes. Rutens 7,1 km fandtes i smørhullet mellem Bagsværd Sø og Furesøen naturligvis med kig til begge søer.</t>
  </si>
  <si>
    <t>Sune: https://www.sh-site.dk/regionsloeb-10/?fbclid=IwAR2G1pCr6VGVD9bVq5m0_t52DO3dokxNxlZRyruUd-3MQc64D2q_n8itinE</t>
  </si>
  <si>
    <t>Hanne Skov Andersen</t>
  </si>
  <si>
    <t>Rikke Marie Moltke</t>
  </si>
  <si>
    <t>Torben Vad Nissen</t>
  </si>
  <si>
    <t>Trine Hallenberg</t>
  </si>
  <si>
    <t>Palle Nielsen</t>
  </si>
  <si>
    <t>Vejret bød på overvejende solskin, helt tørt og 18-21 grader. Vinden var 8-10 m/s, men den mærkede vi ikke meget til, da træerne (og bakkerne) dækkede det meste.</t>
  </si>
  <si>
    <t>Rutens beskaffenhed var lidt mere udfordrende end, hvad ruteplanlæggeren vist var kommet til at love. Ca. 700 hm på marathon, lidt asfalt men langt størstedelen var græsstier og spor. Specielt et nedløb var vanskeligt, men derefter fandt man Sorøs bedst beliggende ejendom med udsigt over Tystrup-Bavelse søerne, stråtægt tag. Men vigtigere var, at man kom til rutens sjoveste passage med små sving iblandt høj græs, under en gren, over broer, lidt op i terrænet og ned mod søen igen.</t>
  </si>
  <si>
    <t>Der var delte meninger i målområdet om, hvorvidt gårsdagens etape var sværere end dagens. Faktum er, at i morgen bliver flad og med meget asfaltræs til asfaltjunkierne.</t>
  </si>
  <si>
    <t>Høxbro blev "bobler" mod marathon nr. 200, mens Stig, der løb sidste halvdel uden konen, blev "bobler" mod verdensranglisten.</t>
  </si>
  <si>
    <t>Enkelte små styrt hist og pist samt et hvepsestik. Ruten havde 3 depoter, uagtet der kun var 10,55 km rundt, idet midtvejsdepotet passeredes to gange efter et ud-hjem stykke samt en sløjfe. Undervejs passeredes både dyreriste og låger til indhegninger, hvor både køer og heste var i fuld gallop. Formentlig var det første gang, de så så mange fjolser... jeg mener mennesker på én dag.</t>
  </si>
  <si>
    <t>https://www.sh-site.dk/regionsloeb-11/?fbclid=IwAR0rUTL_hMKqs4oymBvs6WmJ4ysQyo69v4yj3XuAzVE_IT6tIBhaO0z6FtI</t>
  </si>
  <si>
    <t>Lone Gutheil</t>
  </si>
  <si>
    <t>Start kl.</t>
  </si>
  <si>
    <t>Anita Witte</t>
  </si>
  <si>
    <t>Vejret var med langt overvejende sol, 20-24 grader og en svag vind (havblik i Storebælt). Start/mål lå i en gryde, således der blev rigtig varmt.</t>
  </si>
  <si>
    <t>Ruten var 10,55 flade km med under 100 hm og velsagtens 8 km asfalt pr. omgang. Dejligt for asfaltræserne, mens andre savnede de sidste to dages natur.</t>
  </si>
  <si>
    <t>Fra start/mål løb vi til Marinehjemmeværnets kaserne og igennem Natura 2000 området. Derfra videre på stranden langs et blikstille Storebælt. Op til Knudshoved fyr og videre ud på molen (dog kun på første omgang), hvorfra vi løb forbi DSB Kursuscenter, inden vi fortsatte ud til den gamle Knudshoved Færgehavn, som var i brug til 1998, hvor Storebæltsbroen blev indviet. Nu forbi Monarch ud til spidsen, hvor man løb under Storebæltsbroen, hvor mditvejsdepotet var opsat lige ovf. mindesmærket for togulykken den 2. januar 2019.</t>
  </si>
  <si>
    <t>Herfra var det i vestlig retning langs Den Fynske Motorvej og fra motorvejsafkørsel 44, Knudshoved, var det på ruten for Tour de France 2. juli 2022.</t>
  </si>
  <si>
    <t>I dag var der mulighed for start kl. 0830 på marathon, hvilket flere benyttede sig af grundet den lange transport til Holstebro samt fællesspisning om aftenen.</t>
  </si>
  <si>
    <t>https://www.sh-site.dk/regionsloeb-12/?fbclid=IwAR0x2pHqzZzcCrqRGfiwFwdPAHgq4lVnzGE8ek-qTlfXluUsD0rd2K-kUr4</t>
  </si>
  <si>
    <t>Inge Marie Dahlgaard Krog</t>
  </si>
  <si>
    <t>Marcus Broager</t>
  </si>
  <si>
    <t>Kort sagt var vejret varmt! 19 grader til en begyndelse, men hen ad eftermiddagen +25 grader. Konstant skyfrit og en næsten ikke-eksisterende vind.</t>
  </si>
  <si>
    <t>Ruten vendtes om hver anden gang for marathon, således vi mødte hinanden. De første 8 km var mest kuperet, dog sneg den samlede total sig blot op på små 300 hm.</t>
  </si>
  <si>
    <t>Denne lille gimmick blev mere og mere intens og populær både blandt de øvrige færdiggjorte deltagere og blandt de seje løbere, der stegte under solen på ruten.</t>
  </si>
  <si>
    <t>Alice spurgte løbsdirektørene til, hvor statistikken for antal fald bliver af i år. Det er beklageligt, der ikke er ført statistik herover, fordi den burde afgjort være opgjort. Undertegnede skred selv i et sving på et nelløb.</t>
  </si>
  <si>
    <t>Der var god stemning i målområdet, hvor den ene løbsdirektør og Ella Kuhlman spillede på, hvem der kom først i mål af de små grupper, der fik målgang, idet man rundede depotet, smuttede 200 m ud og vendte om mod målgang.</t>
  </si>
  <si>
    <t>Og vi slutter af med dagens citat</t>
  </si>
  <si>
    <t>KOM NU KIRSTEN! Den spurt kan du sagtens vinde, den ene er jo jyde og den anden har gammelmandsstrømper på</t>
  </si>
  <si>
    <t>https://www.sh-site.dk/regionsloeb-13/?fbclid=IwAR3VjCdRYeD7ZJrAUP8XMZNwg6SnqagULHhLfCXfhBA_8cLVP8PKeJAPc44</t>
  </si>
  <si>
    <t>Ruten var designet af Maria Hummeluhr og Rita Bjerregaard - eller de fandt i hvert fald en umådelig smuk, naturskøn og pragtfuld 14 km gul-opmærket rute i den østlige del af Holstebro kommune omkring Stubbergård Sø. Underlaget var overvejende græs, men også skov- og grusstier samt få hundrede meter på asfalt samt en del broer over sumpede områder.</t>
  </si>
  <si>
    <t>https://www.sh-site.dk/regionsloeb-14/?fbclid=IwAR35ZgH2OmWBwdOJHecAbvWDTgx9xz7PxVNEvrdGK2r5QyC8QtlrhmOFvr8</t>
  </si>
  <si>
    <t>Kenneth Lindum</t>
  </si>
  <si>
    <t>Vejret var skyfrit, 20-27 grader og uden vind. Ruten bød på ganske få meter med skygge, ligesom depotet kun havde pavilonen til at udgøre skygge.</t>
  </si>
  <si>
    <t>Ruten lignede lidt gårsdagen; Ca. 450 hm på marathon, der blev udgjort af 6 omgange eller rettere 5 omgange med et vendepunkt på 6. omgang. Underlaget var skov-/grusstier, græs og en snas asfalt. 12-14 dyrelåger, 4-5 broer, 2 dyreriste og 1 gang trædesten over Ravnkildens udløb mod Gravlev Sø blev det også til. Uanset hvor man befandt sig på ruten, var det rent postkortlandskab og Danmark, når det er smukkest. Endnu engang havde Maria Hummeluhr og Rite Bjerregaard været så søde at finde denne perle af en rute til os for foden af Rebild Bakker og akkurat nord for Rold Skov.</t>
  </si>
  <si>
    <t>Undervejs kom Malene ud med 60 sodavandsis til os, hvilket faldt i aldeles god jord. I mål var der 2 x kagemænd for at fejre, at Birgitte Langballe løb sit marathon nr. 200 som afslutning på sine 5 på 5 dage. Stort tillykke.</t>
  </si>
  <si>
    <t>I lighed med de foregående dage og foregående år som afslutning blev mange af løberne efter målgang og hyggede med øl, vand (fra kilden), kage og oprydning i depot ved at heppe de resterende løbere i mål. Nogle slog tiden ihjel ved at hoppe et smut i vandet, hvilket også var tiltrængt i varmen.</t>
  </si>
  <si>
    <t>Pbv. Af Marathon Danmark takker og bukker vi os dybt for deltagelsen, hjælpsomheden og det skønne humør, uagtet bakker, varme og en kamp med blod, sved, tårer og fald. 30 gennemførte alle 5 dage med en blanding af rene marathon, rene halve og en kombination. I er alle benhårde og har leveret formidable og beundringsværdige præstationer</t>
  </si>
  <si>
    <t>100 hm</t>
  </si>
  <si>
    <t>Marathon / Region:</t>
  </si>
  <si>
    <t>Samlet tid</t>
  </si>
  <si>
    <t>Gns. Tid</t>
  </si>
  <si>
    <t xml:space="preserve"> = Marathon</t>
  </si>
  <si>
    <t>Blandede distancer / Region</t>
  </si>
  <si>
    <t>Marathon (dage)</t>
  </si>
  <si>
    <t>Dag 1 halv</t>
  </si>
  <si>
    <t>-</t>
  </si>
  <si>
    <t>Dag 4 halv</t>
  </si>
  <si>
    <t>Halvmarathon / Region:</t>
  </si>
  <si>
    <t>Halvmarathon (dage)</t>
  </si>
  <si>
    <t>700 hm</t>
  </si>
  <si>
    <t>300 hm</t>
  </si>
  <si>
    <t>450 hm</t>
  </si>
  <si>
    <t>Ca. 2250 hm</t>
  </si>
  <si>
    <t>Fællesspisning med grillmad hos Børnenes (nedlagt Hvidbjerg Skole) fredag den 7. juli</t>
  </si>
  <si>
    <t>Deltagere alle 5 dage</t>
  </si>
  <si>
    <t>Kl.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</si>
</sst>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16"/>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rgb="FF92D050"/>
        <bgColor indexed="64"/>
      </patternFill>
    </fill>
    <fill>
      <patternFill patternType="solid">
        <fgColor theme="0" tint="-0.14999847407452621"/>
        <bgColor indexed="64"/>
      </patternFill>
    </fill>
  </fills>
  <borders count="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28">
    <xf numFmtId="0" fontId="0" fillId="0" borderId="0" xfId="0"/>
    <xf numFmtId="0" fontId="2" fillId="0" borderId="1" xfId="0" applyFont="1" applyBorder="1"/>
    <xf numFmtId="0" fontId="0" fillId="0" borderId="2" xfId="0" applyBorder="1" applyAlignment="1">
      <alignment horizontal="center"/>
    </xf>
    <xf numFmtId="0" fontId="1" fillId="0" borderId="3" xfId="0" applyFont="1" applyBorder="1"/>
    <xf numFmtId="0" fontId="1" fillId="0" borderId="3" xfId="0" applyFont="1" applyBorder="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0" fillId="0" borderId="0" xfId="0" applyAlignment="1">
      <alignment horizontal="center"/>
    </xf>
    <xf numFmtId="0" fontId="0" fillId="0" borderId="4" xfId="0" applyBorder="1"/>
    <xf numFmtId="21" fontId="0" fillId="0" borderId="4" xfId="0" applyNumberFormat="1" applyBorder="1" applyAlignment="1">
      <alignment horizontal="center"/>
    </xf>
    <xf numFmtId="0" fontId="0" fillId="0" borderId="4" xfId="0" applyBorder="1" applyAlignment="1">
      <alignment horizontal="center"/>
    </xf>
    <xf numFmtId="0" fontId="1" fillId="0" borderId="4" xfId="0" applyFont="1" applyBorder="1"/>
    <xf numFmtId="0" fontId="1" fillId="2" borderId="4" xfId="0" applyFont="1" applyFill="1" applyBorder="1" applyAlignment="1">
      <alignment horizontal="center"/>
    </xf>
    <xf numFmtId="0" fontId="2" fillId="0" borderId="5" xfId="0" applyFont="1" applyBorder="1"/>
    <xf numFmtId="0" fontId="1" fillId="0" borderId="4" xfId="0" applyFont="1" applyBorder="1" applyAlignment="1">
      <alignment horizontal="center"/>
    </xf>
    <xf numFmtId="21" fontId="1" fillId="0" borderId="4" xfId="0" applyNumberFormat="1" applyFont="1" applyBorder="1" applyAlignment="1">
      <alignment horizontal="center"/>
    </xf>
    <xf numFmtId="21" fontId="0" fillId="0" borderId="4" xfId="0" applyNumberFormat="1" applyBorder="1"/>
    <xf numFmtId="0" fontId="1" fillId="0" borderId="4" xfId="0" applyFont="1" applyBorder="1" applyAlignment="1">
      <alignment horizontal="left"/>
    </xf>
    <xf numFmtId="0" fontId="0" fillId="3" borderId="4" xfId="0" applyFill="1" applyBorder="1"/>
    <xf numFmtId="46" fontId="1" fillId="0" borderId="4" xfId="0" applyNumberFormat="1" applyFont="1" applyBorder="1" applyAlignment="1">
      <alignment horizontal="center"/>
    </xf>
    <xf numFmtId="46" fontId="1" fillId="4" borderId="4" xfId="0" applyNumberFormat="1" applyFont="1" applyFill="1" applyBorder="1" applyAlignment="1">
      <alignment horizontal="center"/>
    </xf>
    <xf numFmtId="21" fontId="0" fillId="0" borderId="1" xfId="0" applyNumberFormat="1" applyBorder="1" applyAlignment="1">
      <alignment horizontal="center"/>
    </xf>
    <xf numFmtId="21" fontId="0" fillId="5" borderId="4" xfId="0" applyNumberFormat="1" applyFill="1" applyBorder="1" applyAlignment="1">
      <alignment horizontal="center"/>
    </xf>
    <xf numFmtId="21" fontId="0" fillId="5" borderId="1" xfId="0" applyNumberFormat="1" applyFill="1" applyBorder="1" applyAlignment="1">
      <alignment horizontal="center"/>
    </xf>
    <xf numFmtId="0" fontId="0" fillId="5" borderId="4" xfId="0" applyFill="1" applyBorder="1" applyAlignment="1">
      <alignment horizontal="center"/>
    </xf>
    <xf numFmtId="0" fontId="1" fillId="0" borderId="6" xfId="0" applyFont="1" applyBorder="1" applyAlignment="1">
      <alignment horizontal="left"/>
    </xf>
    <xf numFmtId="0" fontId="0" fillId="0" borderId="3" xfId="0" applyBorder="1"/>
    <xf numFmtId="21" fontId="0" fillId="0" borderId="3" xfId="0" applyNumberForma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7620</xdr:colOff>
      <xdr:row>33</xdr:row>
      <xdr:rowOff>106680</xdr:rowOff>
    </xdr:from>
    <xdr:to>
      <xdr:col>24</xdr:col>
      <xdr:colOff>256642</xdr:colOff>
      <xdr:row>51</xdr:row>
      <xdr:rowOff>29107</xdr:rowOff>
    </xdr:to>
    <xdr:pic>
      <xdr:nvPicPr>
        <xdr:cNvPr id="2" name="Billede 1">
          <a:extLst>
            <a:ext uri="{FF2B5EF4-FFF2-40B4-BE49-F238E27FC236}">
              <a16:creationId xmlns:a16="http://schemas.microsoft.com/office/drawing/2014/main" id="{7A4F6100-7021-D957-FDD1-59725313E3DF}"/>
            </a:ext>
          </a:extLst>
        </xdr:cNvPr>
        <xdr:cNvPicPr>
          <a:picLocks noChangeAspect="1"/>
        </xdr:cNvPicPr>
      </xdr:nvPicPr>
      <xdr:blipFill rotWithShape="1">
        <a:blip xmlns:r="http://schemas.openxmlformats.org/officeDocument/2006/relationships" r:embed="rId1"/>
        <a:srcRect t="34943"/>
        <a:stretch/>
      </xdr:blipFill>
      <xdr:spPr>
        <a:xfrm>
          <a:off x="8542020" y="6141720"/>
          <a:ext cx="8783422" cy="3214267"/>
        </a:xfrm>
        <a:prstGeom prst="rect">
          <a:avLst/>
        </a:prstGeom>
      </xdr:spPr>
    </xdr:pic>
    <xdr:clientData/>
  </xdr:twoCellAnchor>
  <xdr:twoCellAnchor editAs="oneCell">
    <xdr:from>
      <xdr:col>10</xdr:col>
      <xdr:colOff>0</xdr:colOff>
      <xdr:row>2</xdr:row>
      <xdr:rowOff>1</xdr:rowOff>
    </xdr:from>
    <xdr:to>
      <xdr:col>24</xdr:col>
      <xdr:colOff>608457</xdr:colOff>
      <xdr:row>30</xdr:row>
      <xdr:rowOff>91441</xdr:rowOff>
    </xdr:to>
    <xdr:pic>
      <xdr:nvPicPr>
        <xdr:cNvPr id="3" name="Billede 2">
          <a:extLst>
            <a:ext uri="{FF2B5EF4-FFF2-40B4-BE49-F238E27FC236}">
              <a16:creationId xmlns:a16="http://schemas.microsoft.com/office/drawing/2014/main" id="{328BA1CA-4FF5-4AB7-14F4-00FC32A03D26}"/>
            </a:ext>
          </a:extLst>
        </xdr:cNvPr>
        <xdr:cNvPicPr>
          <a:picLocks noChangeAspect="1"/>
        </xdr:cNvPicPr>
      </xdr:nvPicPr>
      <xdr:blipFill rotWithShape="1">
        <a:blip xmlns:r="http://schemas.openxmlformats.org/officeDocument/2006/relationships" r:embed="rId2"/>
        <a:srcRect b="23990"/>
        <a:stretch/>
      </xdr:blipFill>
      <xdr:spPr>
        <a:xfrm>
          <a:off x="8534400" y="365761"/>
          <a:ext cx="9142857" cy="5212080"/>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3ED6-FAF8-482F-91E1-AB245BEEC666}">
  <dimension ref="A1:F48"/>
  <sheetViews>
    <sheetView topLeftCell="A2" workbookViewId="0">
      <selection activeCell="F30" sqref="F30"/>
    </sheetView>
  </sheetViews>
  <sheetFormatPr defaultRowHeight="14.4" x14ac:dyDescent="0.3"/>
  <cols>
    <col min="1" max="1" width="25.44140625" customWidth="1"/>
  </cols>
  <sheetData>
    <row r="1" spans="1:6" ht="21" x14ac:dyDescent="0.4">
      <c r="A1" s="1" t="s">
        <v>8</v>
      </c>
      <c r="B1" s="2"/>
      <c r="F1" s="5"/>
    </row>
    <row r="2" spans="1:6" x14ac:dyDescent="0.3">
      <c r="A2" s="3" t="s">
        <v>0</v>
      </c>
      <c r="B2" s="4" t="s">
        <v>1</v>
      </c>
      <c r="C2" s="6">
        <v>30</v>
      </c>
      <c r="D2" s="6">
        <f>C2+B34</f>
        <v>44</v>
      </c>
    </row>
    <row r="3" spans="1:6" x14ac:dyDescent="0.3">
      <c r="A3" s="8" t="s">
        <v>14</v>
      </c>
      <c r="B3" s="9">
        <v>0.24587962962962964</v>
      </c>
    </row>
    <row r="4" spans="1:6" x14ac:dyDescent="0.3">
      <c r="A4" s="8" t="s">
        <v>5</v>
      </c>
      <c r="B4" s="9">
        <v>0.16140046296296295</v>
      </c>
      <c r="F4" t="s">
        <v>80</v>
      </c>
    </row>
    <row r="5" spans="1:6" x14ac:dyDescent="0.3">
      <c r="A5" s="8" t="s">
        <v>40</v>
      </c>
      <c r="B5" s="9">
        <v>0.16524305555555555</v>
      </c>
      <c r="F5" t="s">
        <v>85</v>
      </c>
    </row>
    <row r="6" spans="1:6" x14ac:dyDescent="0.3">
      <c r="A6" s="8" t="s">
        <v>39</v>
      </c>
      <c r="B6" s="9">
        <v>0.19893518518518519</v>
      </c>
      <c r="F6" t="s">
        <v>81</v>
      </c>
    </row>
    <row r="7" spans="1:6" x14ac:dyDescent="0.3">
      <c r="A7" s="8" t="s">
        <v>2</v>
      </c>
      <c r="B7" s="9">
        <v>0.16524305555555555</v>
      </c>
      <c r="F7" t="s">
        <v>82</v>
      </c>
    </row>
    <row r="8" spans="1:6" x14ac:dyDescent="0.3">
      <c r="A8" s="8" t="s">
        <v>26</v>
      </c>
      <c r="B8" s="9">
        <v>0.26112268518518517</v>
      </c>
      <c r="F8" t="s">
        <v>83</v>
      </c>
    </row>
    <row r="9" spans="1:6" x14ac:dyDescent="0.3">
      <c r="A9" s="8" t="s">
        <v>31</v>
      </c>
      <c r="B9" s="9">
        <v>0.21650462962962966</v>
      </c>
      <c r="F9" t="s">
        <v>86</v>
      </c>
    </row>
    <row r="10" spans="1:6" x14ac:dyDescent="0.3">
      <c r="A10" s="8" t="s">
        <v>41</v>
      </c>
      <c r="B10" s="9">
        <v>0.19893518518518519</v>
      </c>
    </row>
    <row r="11" spans="1:6" x14ac:dyDescent="0.3">
      <c r="A11" s="8" t="s">
        <v>34</v>
      </c>
      <c r="B11" s="9">
        <v>0.19547453703703702</v>
      </c>
    </row>
    <row r="12" spans="1:6" x14ac:dyDescent="0.3">
      <c r="A12" s="8" t="s">
        <v>29</v>
      </c>
      <c r="B12" s="9">
        <v>0.23550925925925925</v>
      </c>
    </row>
    <row r="13" spans="1:6" x14ac:dyDescent="0.3">
      <c r="A13" s="8" t="s">
        <v>18</v>
      </c>
      <c r="B13" s="9">
        <v>0.20652777777777778</v>
      </c>
    </row>
    <row r="14" spans="1:6" x14ac:dyDescent="0.3">
      <c r="A14" s="8" t="s">
        <v>55</v>
      </c>
      <c r="B14" s="9">
        <v>0.29092592592592592</v>
      </c>
    </row>
    <row r="15" spans="1:6" x14ac:dyDescent="0.3">
      <c r="A15" s="8" t="s">
        <v>35</v>
      </c>
      <c r="B15" s="9">
        <v>0.21892361111111111</v>
      </c>
    </row>
    <row r="16" spans="1:6" x14ac:dyDescent="0.3">
      <c r="A16" s="8" t="s">
        <v>38</v>
      </c>
      <c r="B16" s="9">
        <v>0.24587962962962964</v>
      </c>
    </row>
    <row r="17" spans="1:3" x14ac:dyDescent="0.3">
      <c r="A17" s="8" t="s">
        <v>17</v>
      </c>
      <c r="B17" s="9">
        <v>0.21377314814814816</v>
      </c>
    </row>
    <row r="18" spans="1:3" x14ac:dyDescent="0.3">
      <c r="A18" s="8" t="s">
        <v>21</v>
      </c>
      <c r="B18" s="9">
        <v>0.20833333333333334</v>
      </c>
    </row>
    <row r="19" spans="1:3" x14ac:dyDescent="0.3">
      <c r="A19" s="8" t="s">
        <v>25</v>
      </c>
      <c r="B19" s="9">
        <v>0.20250000000000001</v>
      </c>
    </row>
    <row r="20" spans="1:3" x14ac:dyDescent="0.3">
      <c r="A20" s="8" t="s">
        <v>24</v>
      </c>
      <c r="B20" s="9">
        <v>0.17950231481481482</v>
      </c>
    </row>
    <row r="21" spans="1:3" x14ac:dyDescent="0.3">
      <c r="A21" s="8" t="s">
        <v>30</v>
      </c>
      <c r="B21" s="9">
        <v>0.20652777777777778</v>
      </c>
    </row>
    <row r="22" spans="1:3" x14ac:dyDescent="0.3">
      <c r="A22" s="8" t="s">
        <v>4</v>
      </c>
      <c r="B22" s="9">
        <v>0.18219907407407407</v>
      </c>
    </row>
    <row r="23" spans="1:3" x14ac:dyDescent="0.3">
      <c r="A23" s="8" t="s">
        <v>44</v>
      </c>
      <c r="B23" s="9">
        <v>0.1988425925925926</v>
      </c>
      <c r="C23" t="s">
        <v>76</v>
      </c>
    </row>
    <row r="24" spans="1:3" x14ac:dyDescent="0.3">
      <c r="A24" s="8" t="s">
        <v>16</v>
      </c>
      <c r="B24" s="10" t="s">
        <v>75</v>
      </c>
    </row>
    <row r="25" spans="1:3" x14ac:dyDescent="0.3">
      <c r="A25" s="8" t="s">
        <v>23</v>
      </c>
      <c r="B25" s="9">
        <v>0.1988425925925926</v>
      </c>
    </row>
    <row r="26" spans="1:3" x14ac:dyDescent="0.3">
      <c r="A26" s="8" t="s">
        <v>22</v>
      </c>
      <c r="B26" s="9">
        <v>0.21892361111111111</v>
      </c>
    </row>
    <row r="27" spans="1:3" x14ac:dyDescent="0.3">
      <c r="A27" s="8" t="s">
        <v>77</v>
      </c>
      <c r="B27" s="9">
        <v>0.1716087962962963</v>
      </c>
    </row>
    <row r="28" spans="1:3" x14ac:dyDescent="0.3">
      <c r="A28" s="8" t="s">
        <v>27</v>
      </c>
      <c r="B28" s="9">
        <v>0.26112268518518517</v>
      </c>
    </row>
    <row r="29" spans="1:3" x14ac:dyDescent="0.3">
      <c r="A29" s="8" t="s">
        <v>20</v>
      </c>
      <c r="B29" s="9">
        <v>0.18203703703703702</v>
      </c>
    </row>
    <row r="30" spans="1:3" x14ac:dyDescent="0.3">
      <c r="A30" s="8" t="s">
        <v>45</v>
      </c>
      <c r="B30" s="9">
        <v>0.28956018518518517</v>
      </c>
    </row>
    <row r="31" spans="1:3" x14ac:dyDescent="0.3">
      <c r="A31" s="8" t="s">
        <v>67</v>
      </c>
      <c r="B31" s="9">
        <v>0.18219907407407407</v>
      </c>
    </row>
    <row r="32" spans="1:3" x14ac:dyDescent="0.3">
      <c r="A32" s="8" t="s">
        <v>13</v>
      </c>
      <c r="B32" s="9">
        <v>0.1787037037037037</v>
      </c>
    </row>
    <row r="33" spans="1:2" x14ac:dyDescent="0.3">
      <c r="B33" s="7"/>
    </row>
    <row r="34" spans="1:2" x14ac:dyDescent="0.3">
      <c r="A34" s="11" t="s">
        <v>6</v>
      </c>
      <c r="B34" s="12">
        <v>14</v>
      </c>
    </row>
    <row r="35" spans="1:2" x14ac:dyDescent="0.3">
      <c r="A35" s="8" t="s">
        <v>28</v>
      </c>
      <c r="B35" s="9">
        <v>0.11940972222222222</v>
      </c>
    </row>
    <row r="36" spans="1:2" x14ac:dyDescent="0.3">
      <c r="A36" s="8" t="s">
        <v>78</v>
      </c>
      <c r="B36" s="9">
        <v>0.12484953703703704</v>
      </c>
    </row>
    <row r="37" spans="1:2" x14ac:dyDescent="0.3">
      <c r="A37" s="8" t="s">
        <v>43</v>
      </c>
      <c r="B37" s="9">
        <v>0.11096064814814814</v>
      </c>
    </row>
    <row r="38" spans="1:2" x14ac:dyDescent="0.3">
      <c r="A38" s="8" t="s">
        <v>15</v>
      </c>
      <c r="B38" s="9">
        <v>0.15026620370370369</v>
      </c>
    </row>
    <row r="39" spans="1:2" x14ac:dyDescent="0.3">
      <c r="A39" s="8" t="s">
        <v>7</v>
      </c>
      <c r="B39" s="9">
        <v>0.10996527777777777</v>
      </c>
    </row>
    <row r="40" spans="1:2" x14ac:dyDescent="0.3">
      <c r="A40" s="8" t="s">
        <v>32</v>
      </c>
      <c r="B40" s="10" t="s">
        <v>75</v>
      </c>
    </row>
    <row r="41" spans="1:2" x14ac:dyDescent="0.3">
      <c r="A41" s="8" t="s">
        <v>79</v>
      </c>
      <c r="B41" s="9">
        <v>0.1125</v>
      </c>
    </row>
    <row r="42" spans="1:2" x14ac:dyDescent="0.3">
      <c r="A42" s="8" t="s">
        <v>49</v>
      </c>
      <c r="B42" s="9">
        <v>9.7870370370370371E-2</v>
      </c>
    </row>
    <row r="43" spans="1:2" x14ac:dyDescent="0.3">
      <c r="A43" s="8" t="s">
        <v>33</v>
      </c>
      <c r="B43" s="9">
        <v>8.1689814814814812E-2</v>
      </c>
    </row>
    <row r="44" spans="1:2" x14ac:dyDescent="0.3">
      <c r="A44" s="8" t="s">
        <v>19</v>
      </c>
      <c r="B44" s="9">
        <v>0.13052083333333334</v>
      </c>
    </row>
    <row r="45" spans="1:2" x14ac:dyDescent="0.3">
      <c r="A45" s="8" t="s">
        <v>46</v>
      </c>
      <c r="B45" s="9">
        <v>9.6203703703703694E-2</v>
      </c>
    </row>
    <row r="46" spans="1:2" x14ac:dyDescent="0.3">
      <c r="A46" s="8" t="s">
        <v>51</v>
      </c>
      <c r="B46" s="9">
        <v>9.7905092592592599E-2</v>
      </c>
    </row>
    <row r="47" spans="1:2" x14ac:dyDescent="0.3">
      <c r="A47" s="8" t="s">
        <v>91</v>
      </c>
      <c r="B47" s="9">
        <v>9.0497685185185181E-2</v>
      </c>
    </row>
    <row r="48" spans="1:2" x14ac:dyDescent="0.3">
      <c r="A48" s="8" t="s">
        <v>36</v>
      </c>
      <c r="B48" s="9">
        <v>0.10540509259259261</v>
      </c>
    </row>
  </sheetData>
  <sortState xmlns:xlrd2="http://schemas.microsoft.com/office/spreadsheetml/2017/richdata2" ref="A3:B32">
    <sortCondition ref="A3:A32"/>
  </sortState>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BB982-8701-4FD8-9662-7CF12EDCDD58}">
  <dimension ref="A1:F45"/>
  <sheetViews>
    <sheetView tabSelected="1" workbookViewId="0">
      <selection activeCell="B11" sqref="B11"/>
    </sheetView>
  </sheetViews>
  <sheetFormatPr defaultRowHeight="14.4" x14ac:dyDescent="0.3"/>
  <cols>
    <col min="1" max="1" width="24.44140625" customWidth="1"/>
  </cols>
  <sheetData>
    <row r="1" spans="1:6" ht="21" x14ac:dyDescent="0.4">
      <c r="A1" s="1" t="s">
        <v>9</v>
      </c>
      <c r="B1" s="2"/>
    </row>
    <row r="2" spans="1:6" x14ac:dyDescent="0.3">
      <c r="A2" s="3" t="s">
        <v>0</v>
      </c>
      <c r="B2" s="4" t="s">
        <v>1</v>
      </c>
      <c r="C2" s="6">
        <v>30</v>
      </c>
      <c r="D2" s="6">
        <f>C2+B34</f>
        <v>41</v>
      </c>
    </row>
    <row r="3" spans="1:6" x14ac:dyDescent="0.3">
      <c r="A3" s="8" t="s">
        <v>14</v>
      </c>
      <c r="B3" s="9">
        <v>0.26879629629629631</v>
      </c>
      <c r="F3" s="5"/>
    </row>
    <row r="4" spans="1:6" x14ac:dyDescent="0.3">
      <c r="A4" s="8" t="s">
        <v>5</v>
      </c>
      <c r="B4" s="9">
        <v>0.17673611111111109</v>
      </c>
      <c r="E4" t="s">
        <v>92</v>
      </c>
    </row>
    <row r="5" spans="1:6" x14ac:dyDescent="0.3">
      <c r="A5" s="8" t="s">
        <v>40</v>
      </c>
      <c r="B5" s="9">
        <v>0.17230324074074074</v>
      </c>
      <c r="E5" t="s">
        <v>93</v>
      </c>
    </row>
    <row r="6" spans="1:6" x14ac:dyDescent="0.3">
      <c r="A6" s="8" t="s">
        <v>39</v>
      </c>
      <c r="B6" s="9">
        <v>0.21994212962962964</v>
      </c>
      <c r="E6" t="s">
        <v>96</v>
      </c>
    </row>
    <row r="7" spans="1:6" x14ac:dyDescent="0.3">
      <c r="A7" s="8" t="s">
        <v>2</v>
      </c>
      <c r="B7" s="9">
        <v>0.18726851851851853</v>
      </c>
      <c r="E7" t="s">
        <v>94</v>
      </c>
    </row>
    <row r="8" spans="1:6" x14ac:dyDescent="0.3">
      <c r="A8" s="8" t="s">
        <v>3</v>
      </c>
      <c r="B8" s="9">
        <v>0.18726851851851853</v>
      </c>
      <c r="E8" t="s">
        <v>95</v>
      </c>
    </row>
    <row r="9" spans="1:6" x14ac:dyDescent="0.3">
      <c r="A9" s="8" t="s">
        <v>7</v>
      </c>
      <c r="B9" s="9">
        <v>0.26134259259259257</v>
      </c>
      <c r="E9" t="s">
        <v>97</v>
      </c>
    </row>
    <row r="10" spans="1:6" x14ac:dyDescent="0.3">
      <c r="A10" s="8" t="s">
        <v>41</v>
      </c>
      <c r="B10" s="9">
        <v>0.20994212962962963</v>
      </c>
    </row>
    <row r="11" spans="1:6" x14ac:dyDescent="0.3">
      <c r="A11" s="8" t="s">
        <v>34</v>
      </c>
      <c r="B11" s="9">
        <v>0.22290509259259259</v>
      </c>
    </row>
    <row r="12" spans="1:6" x14ac:dyDescent="0.3">
      <c r="A12" s="8" t="s">
        <v>29</v>
      </c>
      <c r="B12" s="9">
        <v>0.27210648148148148</v>
      </c>
    </row>
    <row r="13" spans="1:6" x14ac:dyDescent="0.3">
      <c r="A13" s="8" t="s">
        <v>18</v>
      </c>
      <c r="B13" s="9">
        <v>0.23616898148148149</v>
      </c>
    </row>
    <row r="14" spans="1:6" x14ac:dyDescent="0.3">
      <c r="A14" s="8" t="s">
        <v>79</v>
      </c>
      <c r="B14" s="9">
        <v>0.27210648148148148</v>
      </c>
    </row>
    <row r="15" spans="1:6" x14ac:dyDescent="0.3">
      <c r="A15" s="8" t="s">
        <v>55</v>
      </c>
      <c r="B15" s="10" t="s">
        <v>75</v>
      </c>
    </row>
    <row r="16" spans="1:6" x14ac:dyDescent="0.3">
      <c r="A16" s="8" t="s">
        <v>35</v>
      </c>
      <c r="B16" s="9">
        <v>0.23939814814814817</v>
      </c>
    </row>
    <row r="17" spans="1:2" x14ac:dyDescent="0.3">
      <c r="A17" s="8" t="s">
        <v>66</v>
      </c>
      <c r="B17" s="9">
        <v>0.20736111111111111</v>
      </c>
    </row>
    <row r="18" spans="1:2" x14ac:dyDescent="0.3">
      <c r="A18" s="8" t="s">
        <v>38</v>
      </c>
      <c r="B18" s="9">
        <v>0.26879629629629631</v>
      </c>
    </row>
    <row r="19" spans="1:2" x14ac:dyDescent="0.3">
      <c r="A19" s="8" t="s">
        <v>17</v>
      </c>
      <c r="B19" s="9">
        <v>0.23197916666666665</v>
      </c>
    </row>
    <row r="20" spans="1:2" x14ac:dyDescent="0.3">
      <c r="A20" s="8" t="s">
        <v>21</v>
      </c>
      <c r="B20" s="9">
        <v>0.22291666666666665</v>
      </c>
    </row>
    <row r="21" spans="1:2" x14ac:dyDescent="0.3">
      <c r="A21" s="8" t="s">
        <v>24</v>
      </c>
      <c r="B21" s="9">
        <v>0.20585648148148147</v>
      </c>
    </row>
    <row r="22" spans="1:2" x14ac:dyDescent="0.3">
      <c r="A22" s="8" t="s">
        <v>25</v>
      </c>
      <c r="B22" s="9" t="s">
        <v>75</v>
      </c>
    </row>
    <row r="23" spans="1:2" x14ac:dyDescent="0.3">
      <c r="A23" s="8" t="s">
        <v>91</v>
      </c>
      <c r="B23" s="9">
        <v>0.27210648148148148</v>
      </c>
    </row>
    <row r="24" spans="1:2" x14ac:dyDescent="0.3">
      <c r="A24" s="8" t="s">
        <v>30</v>
      </c>
      <c r="B24" s="9">
        <v>0.21385416666666668</v>
      </c>
    </row>
    <row r="25" spans="1:2" x14ac:dyDescent="0.3">
      <c r="A25" s="8" t="s">
        <v>4</v>
      </c>
      <c r="B25" s="9">
        <v>0.18726851851851853</v>
      </c>
    </row>
    <row r="26" spans="1:2" x14ac:dyDescent="0.3">
      <c r="A26" s="8" t="s">
        <v>44</v>
      </c>
      <c r="B26" s="9">
        <v>0.21994212962962964</v>
      </c>
    </row>
    <row r="27" spans="1:2" x14ac:dyDescent="0.3">
      <c r="A27" s="8" t="s">
        <v>23</v>
      </c>
      <c r="B27" s="9">
        <v>0.21994212962962964</v>
      </c>
    </row>
    <row r="28" spans="1:2" x14ac:dyDescent="0.3">
      <c r="A28" s="8" t="s">
        <v>22</v>
      </c>
      <c r="B28" s="9">
        <v>0.23939814814814817</v>
      </c>
    </row>
    <row r="29" spans="1:2" x14ac:dyDescent="0.3">
      <c r="A29" s="8" t="s">
        <v>27</v>
      </c>
      <c r="B29" s="9">
        <v>0.25549768518518517</v>
      </c>
    </row>
    <row r="30" spans="1:2" x14ac:dyDescent="0.3">
      <c r="A30" s="8" t="s">
        <v>20</v>
      </c>
      <c r="B30" s="9">
        <v>0.19574074074074074</v>
      </c>
    </row>
    <row r="31" spans="1:2" x14ac:dyDescent="0.3">
      <c r="A31" s="8" t="s">
        <v>67</v>
      </c>
      <c r="B31" s="9">
        <v>0.18726851851851853</v>
      </c>
    </row>
    <row r="32" spans="1:2" x14ac:dyDescent="0.3">
      <c r="A32" s="8" t="s">
        <v>13</v>
      </c>
      <c r="B32" s="9">
        <v>0.18541666666666667</v>
      </c>
    </row>
    <row r="34" spans="1:2" x14ac:dyDescent="0.3">
      <c r="A34" s="11" t="s">
        <v>6</v>
      </c>
      <c r="B34" s="12">
        <v>11</v>
      </c>
    </row>
    <row r="35" spans="1:2" x14ac:dyDescent="0.3">
      <c r="A35" s="8" t="s">
        <v>28</v>
      </c>
      <c r="B35" s="9">
        <v>0.13261574074074076</v>
      </c>
    </row>
    <row r="36" spans="1:2" x14ac:dyDescent="0.3">
      <c r="A36" s="8" t="s">
        <v>84</v>
      </c>
      <c r="B36" s="9">
        <v>0.14534722222222221</v>
      </c>
    </row>
    <row r="37" spans="1:2" x14ac:dyDescent="0.3">
      <c r="A37" s="8" t="s">
        <v>26</v>
      </c>
      <c r="B37" s="9">
        <v>0.13593750000000002</v>
      </c>
    </row>
    <row r="38" spans="1:2" x14ac:dyDescent="0.3">
      <c r="A38" s="8" t="s">
        <v>15</v>
      </c>
      <c r="B38" s="9">
        <v>0.12861111111111112</v>
      </c>
    </row>
    <row r="39" spans="1:2" x14ac:dyDescent="0.3">
      <c r="A39" s="8" t="s">
        <v>31</v>
      </c>
      <c r="B39" s="9">
        <v>0.10778935185185186</v>
      </c>
    </row>
    <row r="40" spans="1:2" x14ac:dyDescent="0.3">
      <c r="A40" s="8" t="s">
        <v>49</v>
      </c>
      <c r="B40" s="9">
        <v>0.10562500000000001</v>
      </c>
    </row>
    <row r="41" spans="1:2" x14ac:dyDescent="0.3">
      <c r="A41" s="8" t="s">
        <v>33</v>
      </c>
      <c r="B41" s="9">
        <v>9.1678240740740755E-2</v>
      </c>
    </row>
    <row r="42" spans="1:2" x14ac:dyDescent="0.3">
      <c r="A42" s="8" t="s">
        <v>19</v>
      </c>
      <c r="B42" s="9">
        <v>0.1482175925925926</v>
      </c>
    </row>
    <row r="43" spans="1:2" x14ac:dyDescent="0.3">
      <c r="A43" s="8" t="s">
        <v>51</v>
      </c>
      <c r="B43" s="9">
        <v>0.10565972222222221</v>
      </c>
    </row>
    <row r="44" spans="1:2" x14ac:dyDescent="0.3">
      <c r="A44" s="8" t="s">
        <v>36</v>
      </c>
      <c r="B44" s="9">
        <v>0.11780092592592593</v>
      </c>
    </row>
    <row r="45" spans="1:2" x14ac:dyDescent="0.3">
      <c r="A45" s="8" t="s">
        <v>90</v>
      </c>
      <c r="B45" s="9">
        <v>0.10113425925925927</v>
      </c>
    </row>
  </sheetData>
  <sortState xmlns:xlrd2="http://schemas.microsoft.com/office/spreadsheetml/2017/richdata2" ref="A36:B45">
    <sortCondition ref="A36:A45"/>
  </sortState>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CA960-49FC-4A60-8E1A-29CE2C81DDEE}">
  <dimension ref="A1:F49"/>
  <sheetViews>
    <sheetView workbookViewId="0">
      <selection activeCell="B35" sqref="B35"/>
    </sheetView>
  </sheetViews>
  <sheetFormatPr defaultRowHeight="14.4" x14ac:dyDescent="0.3"/>
  <cols>
    <col min="1" max="1" width="25.6640625" customWidth="1"/>
  </cols>
  <sheetData>
    <row r="1" spans="1:6" ht="21" x14ac:dyDescent="0.4">
      <c r="A1" s="1" t="s">
        <v>10</v>
      </c>
      <c r="B1" s="2"/>
      <c r="C1" s="13"/>
    </row>
    <row r="2" spans="1:6" x14ac:dyDescent="0.3">
      <c r="A2" s="3" t="s">
        <v>0</v>
      </c>
      <c r="B2" s="4" t="s">
        <v>1</v>
      </c>
      <c r="C2" s="3" t="s">
        <v>99</v>
      </c>
      <c r="D2" s="6">
        <v>32</v>
      </c>
      <c r="E2" s="6">
        <f>D2+B36</f>
        <v>43</v>
      </c>
    </row>
    <row r="3" spans="1:6" x14ac:dyDescent="0.3">
      <c r="A3" s="8" t="s">
        <v>71</v>
      </c>
      <c r="B3" s="9">
        <v>0.22689814814814815</v>
      </c>
      <c r="C3" s="10">
        <v>830</v>
      </c>
      <c r="D3" s="5"/>
      <c r="E3" s="5"/>
    </row>
    <row r="4" spans="1:6" x14ac:dyDescent="0.3">
      <c r="A4" s="8" t="s">
        <v>14</v>
      </c>
      <c r="B4" s="9">
        <v>0.24682870370370369</v>
      </c>
      <c r="C4" s="10">
        <v>830</v>
      </c>
      <c r="F4" t="s">
        <v>101</v>
      </c>
    </row>
    <row r="5" spans="1:6" x14ac:dyDescent="0.3">
      <c r="A5" s="8" t="s">
        <v>2</v>
      </c>
      <c r="B5" s="9">
        <v>0.17078703703703704</v>
      </c>
      <c r="C5" s="10">
        <v>830</v>
      </c>
      <c r="F5" t="s">
        <v>102</v>
      </c>
    </row>
    <row r="6" spans="1:6" x14ac:dyDescent="0.3">
      <c r="A6" s="8" t="s">
        <v>26</v>
      </c>
      <c r="B6" s="9">
        <v>0.25918981481481479</v>
      </c>
      <c r="C6" s="10">
        <v>830</v>
      </c>
      <c r="F6" t="s">
        <v>103</v>
      </c>
    </row>
    <row r="7" spans="1:6" x14ac:dyDescent="0.3">
      <c r="A7" s="8" t="s">
        <v>7</v>
      </c>
      <c r="B7" s="9">
        <v>0.26098379629629631</v>
      </c>
      <c r="C7" s="10">
        <v>830</v>
      </c>
      <c r="F7" t="s">
        <v>104</v>
      </c>
    </row>
    <row r="8" spans="1:6" x14ac:dyDescent="0.3">
      <c r="A8" s="8" t="s">
        <v>41</v>
      </c>
      <c r="B8" s="9">
        <v>0.1945486111111111</v>
      </c>
      <c r="C8" s="10">
        <v>830</v>
      </c>
      <c r="F8" t="s">
        <v>105</v>
      </c>
    </row>
    <row r="9" spans="1:6" x14ac:dyDescent="0.3">
      <c r="A9" s="8" t="s">
        <v>34</v>
      </c>
      <c r="B9" s="9">
        <v>0.19057870370370369</v>
      </c>
      <c r="C9" s="10">
        <v>830</v>
      </c>
      <c r="F9" t="s">
        <v>106</v>
      </c>
    </row>
    <row r="10" spans="1:6" x14ac:dyDescent="0.3">
      <c r="A10" s="8" t="s">
        <v>72</v>
      </c>
      <c r="B10" s="9">
        <v>0.18914351851851852</v>
      </c>
      <c r="C10" s="10">
        <v>830</v>
      </c>
    </row>
    <row r="11" spans="1:6" x14ac:dyDescent="0.3">
      <c r="A11" s="8" t="s">
        <v>29</v>
      </c>
      <c r="B11" s="9">
        <v>0.21814814814814817</v>
      </c>
      <c r="C11" s="10">
        <v>830</v>
      </c>
    </row>
    <row r="12" spans="1:6" x14ac:dyDescent="0.3">
      <c r="A12" s="8" t="s">
        <v>18</v>
      </c>
      <c r="B12" s="9">
        <v>0.2245949074074074</v>
      </c>
      <c r="C12" s="10">
        <v>830</v>
      </c>
    </row>
    <row r="13" spans="1:6" x14ac:dyDescent="0.3">
      <c r="A13" s="8" t="s">
        <v>35</v>
      </c>
      <c r="B13" s="9">
        <v>0.21258101851851852</v>
      </c>
      <c r="C13" s="10">
        <v>830</v>
      </c>
    </row>
    <row r="14" spans="1:6" x14ac:dyDescent="0.3">
      <c r="A14" s="8" t="s">
        <v>38</v>
      </c>
      <c r="B14" s="9">
        <v>0.24682870370370369</v>
      </c>
      <c r="C14" s="10">
        <v>830</v>
      </c>
    </row>
    <row r="15" spans="1:6" x14ac:dyDescent="0.3">
      <c r="A15" s="8" t="s">
        <v>17</v>
      </c>
      <c r="B15" s="9">
        <v>0.21869212962962961</v>
      </c>
      <c r="C15" s="10">
        <v>830</v>
      </c>
    </row>
    <row r="16" spans="1:6" x14ac:dyDescent="0.3">
      <c r="A16" s="8" t="s">
        <v>21</v>
      </c>
      <c r="B16" s="9">
        <v>0.20625000000000002</v>
      </c>
      <c r="C16" s="10">
        <v>830</v>
      </c>
    </row>
    <row r="17" spans="1:3" x14ac:dyDescent="0.3">
      <c r="A17" s="8" t="s">
        <v>24</v>
      </c>
      <c r="B17" s="9">
        <v>0.18814814814814815</v>
      </c>
      <c r="C17" s="10">
        <v>830</v>
      </c>
    </row>
    <row r="18" spans="1:3" x14ac:dyDescent="0.3">
      <c r="A18" s="8" t="s">
        <v>25</v>
      </c>
      <c r="B18" s="9">
        <v>0.1945486111111111</v>
      </c>
      <c r="C18" s="10">
        <v>830</v>
      </c>
    </row>
    <row r="19" spans="1:3" x14ac:dyDescent="0.3">
      <c r="A19" s="8" t="s">
        <v>30</v>
      </c>
      <c r="B19" s="9">
        <v>0.20484953703703704</v>
      </c>
      <c r="C19" s="10">
        <v>830</v>
      </c>
    </row>
    <row r="20" spans="1:3" x14ac:dyDescent="0.3">
      <c r="A20" s="8" t="s">
        <v>44</v>
      </c>
      <c r="B20" s="9">
        <v>0.19453703703703704</v>
      </c>
      <c r="C20" s="10">
        <v>830</v>
      </c>
    </row>
    <row r="21" spans="1:3" x14ac:dyDescent="0.3">
      <c r="A21" s="8" t="s">
        <v>23</v>
      </c>
      <c r="B21" s="9">
        <v>0.19453703703703704</v>
      </c>
      <c r="C21" s="10">
        <v>830</v>
      </c>
    </row>
    <row r="22" spans="1:3" x14ac:dyDescent="0.3">
      <c r="A22" s="8" t="s">
        <v>22</v>
      </c>
      <c r="B22" s="9">
        <v>0.21258101851851852</v>
      </c>
      <c r="C22" s="10">
        <v>830</v>
      </c>
    </row>
    <row r="23" spans="1:3" x14ac:dyDescent="0.3">
      <c r="A23" s="8" t="s">
        <v>27</v>
      </c>
      <c r="B23" s="9">
        <v>0.25918981481481479</v>
      </c>
      <c r="C23" s="10">
        <v>830</v>
      </c>
    </row>
    <row r="24" spans="1:3" x14ac:dyDescent="0.3">
      <c r="A24" s="8" t="s">
        <v>20</v>
      </c>
      <c r="B24" s="9">
        <v>0.17980324074074075</v>
      </c>
      <c r="C24" s="10">
        <v>830</v>
      </c>
    </row>
    <row r="25" spans="1:3" x14ac:dyDescent="0.3">
      <c r="A25" s="8" t="s">
        <v>5</v>
      </c>
      <c r="B25" s="9">
        <v>0.15983796296296296</v>
      </c>
      <c r="C25" s="10">
        <v>900</v>
      </c>
    </row>
    <row r="26" spans="1:3" x14ac:dyDescent="0.3">
      <c r="A26" s="8" t="s">
        <v>40</v>
      </c>
      <c r="B26" s="9">
        <v>0.15569444444444444</v>
      </c>
      <c r="C26" s="10">
        <v>900</v>
      </c>
    </row>
    <row r="27" spans="1:3" x14ac:dyDescent="0.3">
      <c r="A27" s="8" t="s">
        <v>39</v>
      </c>
      <c r="B27" s="9">
        <v>0.1945486111111111</v>
      </c>
      <c r="C27" s="10">
        <v>900</v>
      </c>
    </row>
    <row r="28" spans="1:3" x14ac:dyDescent="0.3">
      <c r="A28" s="8" t="s">
        <v>3</v>
      </c>
      <c r="B28" s="9">
        <v>0.16517361111111112</v>
      </c>
      <c r="C28" s="10">
        <v>900</v>
      </c>
    </row>
    <row r="29" spans="1:3" x14ac:dyDescent="0.3">
      <c r="A29" s="8" t="s">
        <v>54</v>
      </c>
      <c r="B29" s="9">
        <v>0.20326388888888891</v>
      </c>
      <c r="C29" s="10">
        <v>900</v>
      </c>
    </row>
    <row r="30" spans="1:3" x14ac:dyDescent="0.3">
      <c r="A30" s="8" t="s">
        <v>98</v>
      </c>
      <c r="B30" s="9">
        <v>0.17086805555555554</v>
      </c>
      <c r="C30" s="10">
        <v>900</v>
      </c>
    </row>
    <row r="31" spans="1:3" x14ac:dyDescent="0.3">
      <c r="A31" s="8" t="s">
        <v>4</v>
      </c>
      <c r="B31" s="9">
        <v>0.18490740740740741</v>
      </c>
      <c r="C31" s="10">
        <v>900</v>
      </c>
    </row>
    <row r="32" spans="1:3" x14ac:dyDescent="0.3">
      <c r="A32" s="8" t="s">
        <v>89</v>
      </c>
      <c r="B32" s="9">
        <v>0.18435185185185185</v>
      </c>
      <c r="C32" s="10">
        <v>900</v>
      </c>
    </row>
    <row r="33" spans="1:3" x14ac:dyDescent="0.3">
      <c r="A33" s="8" t="s">
        <v>67</v>
      </c>
      <c r="B33" s="9">
        <v>0.15112268518518518</v>
      </c>
      <c r="C33" s="10">
        <v>900</v>
      </c>
    </row>
    <row r="34" spans="1:3" x14ac:dyDescent="0.3">
      <c r="A34" s="8" t="s">
        <v>13</v>
      </c>
      <c r="B34" s="9">
        <v>0.17449074074074075</v>
      </c>
      <c r="C34" s="10">
        <v>900</v>
      </c>
    </row>
    <row r="35" spans="1:3" x14ac:dyDescent="0.3">
      <c r="B35" s="7"/>
    </row>
    <row r="36" spans="1:3" x14ac:dyDescent="0.3">
      <c r="A36" s="11" t="s">
        <v>6</v>
      </c>
      <c r="B36" s="12">
        <v>11</v>
      </c>
      <c r="C36" s="11"/>
    </row>
    <row r="37" spans="1:3" x14ac:dyDescent="0.3">
      <c r="A37" s="8" t="s">
        <v>28</v>
      </c>
      <c r="B37" s="9">
        <v>0.14174768518518518</v>
      </c>
      <c r="C37" s="8"/>
    </row>
    <row r="38" spans="1:3" x14ac:dyDescent="0.3">
      <c r="A38" s="8" t="s">
        <v>100</v>
      </c>
      <c r="B38" s="9">
        <v>0.11774305555555555</v>
      </c>
      <c r="C38" s="8"/>
    </row>
    <row r="39" spans="1:3" x14ac:dyDescent="0.3">
      <c r="A39" s="8" t="s">
        <v>78</v>
      </c>
      <c r="B39" s="9">
        <v>0.12972222222222221</v>
      </c>
      <c r="C39" s="8"/>
    </row>
    <row r="40" spans="1:3" x14ac:dyDescent="0.3">
      <c r="A40" s="8" t="s">
        <v>15</v>
      </c>
      <c r="B40" s="9">
        <v>0.12076388888888889</v>
      </c>
      <c r="C40" s="8"/>
    </row>
    <row r="41" spans="1:3" x14ac:dyDescent="0.3">
      <c r="A41" s="8" t="s">
        <v>31</v>
      </c>
      <c r="B41" s="9">
        <v>0.11274305555555557</v>
      </c>
      <c r="C41" s="8"/>
    </row>
    <row r="42" spans="1:3" x14ac:dyDescent="0.3">
      <c r="A42" s="8" t="s">
        <v>79</v>
      </c>
      <c r="B42" s="9">
        <v>0.121875</v>
      </c>
      <c r="C42" s="8"/>
    </row>
    <row r="43" spans="1:3" x14ac:dyDescent="0.3">
      <c r="A43" s="8" t="s">
        <v>49</v>
      </c>
      <c r="B43" s="9">
        <v>9.6539351851851848E-2</v>
      </c>
      <c r="C43" s="8"/>
    </row>
    <row r="44" spans="1:3" x14ac:dyDescent="0.3">
      <c r="A44" s="8" t="s">
        <v>19</v>
      </c>
      <c r="B44" s="9">
        <v>0.13606481481481481</v>
      </c>
      <c r="C44" s="8"/>
    </row>
    <row r="45" spans="1:3" x14ac:dyDescent="0.3">
      <c r="A45" s="8" t="s">
        <v>51</v>
      </c>
      <c r="B45" s="9">
        <v>9.6631944444444451E-2</v>
      </c>
      <c r="C45" s="8"/>
    </row>
    <row r="46" spans="1:3" x14ac:dyDescent="0.3">
      <c r="A46" s="8" t="s">
        <v>91</v>
      </c>
      <c r="B46" s="9">
        <v>0.121875</v>
      </c>
      <c r="C46" s="8"/>
    </row>
    <row r="47" spans="1:3" x14ac:dyDescent="0.3">
      <c r="A47" s="8" t="s">
        <v>36</v>
      </c>
      <c r="B47" s="9">
        <v>9.886574074074074E-2</v>
      </c>
      <c r="C47" s="8"/>
    </row>
    <row r="48" spans="1:3" x14ac:dyDescent="0.3">
      <c r="A48" s="8" t="s">
        <v>33</v>
      </c>
      <c r="B48" s="9">
        <v>8.2928240740740733E-2</v>
      </c>
      <c r="C48" s="8"/>
    </row>
    <row r="49" spans="2:2" x14ac:dyDescent="0.3">
      <c r="B49" s="7"/>
    </row>
  </sheetData>
  <sortState xmlns:xlrd2="http://schemas.microsoft.com/office/spreadsheetml/2017/richdata2" ref="A3:C34">
    <sortCondition ref="C3:C34"/>
  </sortState>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A93B5-E2B2-4AA3-BAB3-EF711A1F5073}">
  <dimension ref="A1:E55"/>
  <sheetViews>
    <sheetView workbookViewId="0">
      <selection activeCell="C43" sqref="C43"/>
    </sheetView>
  </sheetViews>
  <sheetFormatPr defaultRowHeight="14.4" x14ac:dyDescent="0.3"/>
  <cols>
    <col min="1" max="1" width="25.44140625" customWidth="1"/>
    <col min="4" max="4" width="18" bestFit="1" customWidth="1"/>
  </cols>
  <sheetData>
    <row r="1" spans="1:5" ht="21" x14ac:dyDescent="0.4">
      <c r="A1" s="1" t="s">
        <v>11</v>
      </c>
      <c r="B1" s="2"/>
    </row>
    <row r="2" spans="1:5" x14ac:dyDescent="0.3">
      <c r="A2" s="3" t="s">
        <v>0</v>
      </c>
      <c r="B2" s="4" t="s">
        <v>1</v>
      </c>
      <c r="C2" s="6">
        <v>32</v>
      </c>
      <c r="D2" s="6">
        <f>C2+C37</f>
        <v>50</v>
      </c>
      <c r="E2" s="5"/>
    </row>
    <row r="3" spans="1:5" x14ac:dyDescent="0.3">
      <c r="A3" s="8" t="s">
        <v>14</v>
      </c>
      <c r="B3" s="9">
        <v>0.25791666666666668</v>
      </c>
      <c r="E3" t="s">
        <v>109</v>
      </c>
    </row>
    <row r="4" spans="1:5" x14ac:dyDescent="0.3">
      <c r="A4" s="8" t="s">
        <v>5</v>
      </c>
      <c r="B4" s="9">
        <v>0.16516203703703705</v>
      </c>
      <c r="E4" t="s">
        <v>117</v>
      </c>
    </row>
    <row r="5" spans="1:5" x14ac:dyDescent="0.3">
      <c r="A5" s="8" t="s">
        <v>40</v>
      </c>
      <c r="B5" s="9">
        <v>0.16298611111111111</v>
      </c>
      <c r="E5" t="s">
        <v>110</v>
      </c>
    </row>
    <row r="6" spans="1:5" x14ac:dyDescent="0.3">
      <c r="A6" s="8" t="s">
        <v>39</v>
      </c>
      <c r="B6" s="9">
        <v>0.19966435185185186</v>
      </c>
      <c r="E6" t="s">
        <v>113</v>
      </c>
    </row>
    <row r="7" spans="1:5" x14ac:dyDescent="0.3">
      <c r="A7" s="8" t="s">
        <v>2</v>
      </c>
      <c r="B7" s="9">
        <v>0.15443287037037037</v>
      </c>
      <c r="E7" t="s">
        <v>111</v>
      </c>
    </row>
    <row r="8" spans="1:5" x14ac:dyDescent="0.3">
      <c r="A8" s="8" t="s">
        <v>3</v>
      </c>
      <c r="B8" s="9">
        <v>0.16189814814814815</v>
      </c>
      <c r="E8" t="s">
        <v>112</v>
      </c>
    </row>
    <row r="9" spans="1:5" x14ac:dyDescent="0.3">
      <c r="A9" s="8" t="s">
        <v>107</v>
      </c>
      <c r="B9" s="9">
        <v>0.20260416666666667</v>
      </c>
      <c r="E9" t="s">
        <v>114</v>
      </c>
    </row>
    <row r="10" spans="1:5" x14ac:dyDescent="0.3">
      <c r="A10" s="8" t="s">
        <v>53</v>
      </c>
      <c r="B10" s="9">
        <v>0.24894675925925927</v>
      </c>
      <c r="E10" t="s">
        <v>115</v>
      </c>
    </row>
    <row r="11" spans="1:5" x14ac:dyDescent="0.3">
      <c r="A11" s="8" t="s">
        <v>7</v>
      </c>
      <c r="B11" s="9" t="s">
        <v>75</v>
      </c>
      <c r="E11" t="s">
        <v>116</v>
      </c>
    </row>
    <row r="12" spans="1:5" x14ac:dyDescent="0.3">
      <c r="A12" s="8" t="s">
        <v>31</v>
      </c>
      <c r="B12" s="9">
        <v>0.23344907407407409</v>
      </c>
    </row>
    <row r="13" spans="1:5" x14ac:dyDescent="0.3">
      <c r="A13" s="8" t="s">
        <v>41</v>
      </c>
      <c r="B13" s="9">
        <v>0.19535879629629629</v>
      </c>
    </row>
    <row r="14" spans="1:5" x14ac:dyDescent="0.3">
      <c r="A14" s="8" t="s">
        <v>34</v>
      </c>
      <c r="B14" s="9">
        <v>0.19796296296296298</v>
      </c>
    </row>
    <row r="15" spans="1:5" x14ac:dyDescent="0.3">
      <c r="A15" s="8" t="s">
        <v>29</v>
      </c>
      <c r="B15" s="9">
        <v>0.24065972222222221</v>
      </c>
    </row>
    <row r="16" spans="1:5" x14ac:dyDescent="0.3">
      <c r="A16" s="8" t="s">
        <v>18</v>
      </c>
      <c r="B16" s="9">
        <v>0.2250810185185185</v>
      </c>
    </row>
    <row r="17" spans="1:2" x14ac:dyDescent="0.3">
      <c r="A17" s="8" t="s">
        <v>35</v>
      </c>
      <c r="B17" s="9">
        <v>0.20648148148148149</v>
      </c>
    </row>
    <row r="18" spans="1:2" x14ac:dyDescent="0.3">
      <c r="A18" s="8" t="s">
        <v>79</v>
      </c>
      <c r="B18" s="9">
        <v>0.24065972222222221</v>
      </c>
    </row>
    <row r="19" spans="1:2" x14ac:dyDescent="0.3">
      <c r="A19" s="8" t="s">
        <v>52</v>
      </c>
      <c r="B19" s="9">
        <v>0.20555555555555557</v>
      </c>
    </row>
    <row r="20" spans="1:2" x14ac:dyDescent="0.3">
      <c r="A20" s="8" t="s">
        <v>38</v>
      </c>
      <c r="B20" s="9">
        <v>0.25791666666666668</v>
      </c>
    </row>
    <row r="21" spans="1:2" x14ac:dyDescent="0.3">
      <c r="A21" s="8" t="s">
        <v>17</v>
      </c>
      <c r="B21" s="9">
        <v>0.2131712962962963</v>
      </c>
    </row>
    <row r="22" spans="1:2" x14ac:dyDescent="0.3">
      <c r="A22" s="8" t="s">
        <v>21</v>
      </c>
      <c r="B22" s="9">
        <v>0.23636574074074077</v>
      </c>
    </row>
    <row r="23" spans="1:2" x14ac:dyDescent="0.3">
      <c r="A23" s="8" t="s">
        <v>24</v>
      </c>
      <c r="B23" s="9">
        <v>0.17538194444444444</v>
      </c>
    </row>
    <row r="24" spans="1:2" x14ac:dyDescent="0.3">
      <c r="A24" s="8" t="s">
        <v>25</v>
      </c>
      <c r="B24" s="9">
        <v>0.20947916666666666</v>
      </c>
    </row>
    <row r="25" spans="1:2" x14ac:dyDescent="0.3">
      <c r="A25" s="8" t="s">
        <v>91</v>
      </c>
      <c r="B25" s="9">
        <v>0.24065972222222221</v>
      </c>
    </row>
    <row r="26" spans="1:2" x14ac:dyDescent="0.3">
      <c r="A26" s="8" t="s">
        <v>30</v>
      </c>
      <c r="B26" s="9">
        <v>0.21277777777777776</v>
      </c>
    </row>
    <row r="27" spans="1:2" x14ac:dyDescent="0.3">
      <c r="A27" s="8" t="s">
        <v>4</v>
      </c>
      <c r="B27" s="9">
        <v>0.20508101851851854</v>
      </c>
    </row>
    <row r="28" spans="1:2" x14ac:dyDescent="0.3">
      <c r="A28" s="8" t="s">
        <v>64</v>
      </c>
      <c r="B28" s="9">
        <v>0.1529513888888889</v>
      </c>
    </row>
    <row r="29" spans="1:2" x14ac:dyDescent="0.3">
      <c r="A29" s="8" t="s">
        <v>22</v>
      </c>
      <c r="B29" s="9">
        <v>0.23541666666666669</v>
      </c>
    </row>
    <row r="30" spans="1:2" x14ac:dyDescent="0.3">
      <c r="A30" s="8" t="s">
        <v>27</v>
      </c>
      <c r="B30" s="9">
        <v>0.23521990740740742</v>
      </c>
    </row>
    <row r="31" spans="1:2" x14ac:dyDescent="0.3">
      <c r="A31" s="8" t="s">
        <v>20</v>
      </c>
      <c r="B31" s="9">
        <v>0.1917939814814815</v>
      </c>
    </row>
    <row r="32" spans="1:2" x14ac:dyDescent="0.3">
      <c r="A32" s="8" t="s">
        <v>68</v>
      </c>
      <c r="B32" s="9">
        <v>0.25041666666666668</v>
      </c>
    </row>
    <row r="33" spans="1:3" x14ac:dyDescent="0.3">
      <c r="A33" s="8" t="s">
        <v>36</v>
      </c>
      <c r="B33" s="9">
        <v>0.24893518518518518</v>
      </c>
    </row>
    <row r="34" spans="1:3" x14ac:dyDescent="0.3">
      <c r="A34" s="8" t="s">
        <v>67</v>
      </c>
      <c r="B34" s="9">
        <v>0.17655092592592592</v>
      </c>
    </row>
    <row r="35" spans="1:3" x14ac:dyDescent="0.3">
      <c r="A35" s="8" t="s">
        <v>13</v>
      </c>
      <c r="B35" s="9">
        <v>0.18283564814814815</v>
      </c>
    </row>
    <row r="37" spans="1:3" x14ac:dyDescent="0.3">
      <c r="A37" s="11" t="s">
        <v>6</v>
      </c>
      <c r="B37" s="14"/>
      <c r="C37" s="12">
        <v>18</v>
      </c>
    </row>
    <row r="38" spans="1:3" x14ac:dyDescent="0.3">
      <c r="A38" s="26" t="s">
        <v>28</v>
      </c>
      <c r="B38" s="27">
        <v>0.11959490740740741</v>
      </c>
    </row>
    <row r="39" spans="1:3" x14ac:dyDescent="0.3">
      <c r="A39" s="8" t="s">
        <v>74</v>
      </c>
      <c r="B39" s="9">
        <v>0.11064814814814815</v>
      </c>
    </row>
    <row r="40" spans="1:3" x14ac:dyDescent="0.3">
      <c r="A40" s="8" t="s">
        <v>69</v>
      </c>
      <c r="B40" s="9">
        <v>0.11153935185185186</v>
      </c>
    </row>
    <row r="41" spans="1:3" x14ac:dyDescent="0.3">
      <c r="A41" s="8" t="s">
        <v>63</v>
      </c>
      <c r="B41" s="9">
        <v>8.9571759259259254E-2</v>
      </c>
    </row>
    <row r="42" spans="1:3" x14ac:dyDescent="0.3">
      <c r="A42" s="8" t="s">
        <v>26</v>
      </c>
      <c r="B42" s="9">
        <v>0.13326388888888888</v>
      </c>
    </row>
    <row r="43" spans="1:3" x14ac:dyDescent="0.3">
      <c r="A43" s="8" t="s">
        <v>87</v>
      </c>
      <c r="B43" s="9">
        <v>0.1164236111111111</v>
      </c>
    </row>
    <row r="44" spans="1:3" x14ac:dyDescent="0.3">
      <c r="A44" s="8" t="s">
        <v>15</v>
      </c>
      <c r="B44" s="9">
        <v>0.11651620370370371</v>
      </c>
    </row>
    <row r="45" spans="1:3" x14ac:dyDescent="0.3">
      <c r="A45" s="8" t="s">
        <v>73</v>
      </c>
      <c r="B45" s="9">
        <v>0.11064814814814815</v>
      </c>
    </row>
    <row r="46" spans="1:3" x14ac:dyDescent="0.3">
      <c r="A46" s="8" t="s">
        <v>61</v>
      </c>
      <c r="B46" s="9">
        <v>0.11042824074074074</v>
      </c>
    </row>
    <row r="47" spans="1:3" x14ac:dyDescent="0.3">
      <c r="A47" s="8" t="s">
        <v>49</v>
      </c>
      <c r="B47" s="9">
        <v>9.7974537037037027E-2</v>
      </c>
    </row>
    <row r="48" spans="1:3" x14ac:dyDescent="0.3">
      <c r="A48" s="8" t="s">
        <v>33</v>
      </c>
      <c r="B48" s="9">
        <v>8.4537037037037036E-2</v>
      </c>
    </row>
    <row r="49" spans="1:2" x14ac:dyDescent="0.3">
      <c r="A49" s="8" t="s">
        <v>108</v>
      </c>
      <c r="B49" s="9">
        <v>8.3136574074074085E-2</v>
      </c>
    </row>
    <row r="50" spans="1:2" x14ac:dyDescent="0.3">
      <c r="A50" s="8" t="s">
        <v>19</v>
      </c>
      <c r="B50" s="9">
        <v>0.13326388888888888</v>
      </c>
    </row>
    <row r="51" spans="1:2" x14ac:dyDescent="0.3">
      <c r="A51" s="8" t="s">
        <v>51</v>
      </c>
      <c r="B51" s="9">
        <v>9.7997685185185188E-2</v>
      </c>
    </row>
    <row r="52" spans="1:2" x14ac:dyDescent="0.3">
      <c r="A52" s="8" t="s">
        <v>44</v>
      </c>
      <c r="B52" s="9">
        <v>0.10009259259259258</v>
      </c>
    </row>
    <row r="53" spans="1:2" x14ac:dyDescent="0.3">
      <c r="A53" s="8" t="s">
        <v>88</v>
      </c>
      <c r="B53" s="9">
        <v>0.11157407407407406</v>
      </c>
    </row>
    <row r="54" spans="1:2" x14ac:dyDescent="0.3">
      <c r="A54" s="8" t="s">
        <v>62</v>
      </c>
      <c r="B54" s="9">
        <v>0.12510416666666666</v>
      </c>
    </row>
    <row r="55" spans="1:2" x14ac:dyDescent="0.3">
      <c r="A55" s="8" t="s">
        <v>37</v>
      </c>
      <c r="B55" s="9">
        <v>9.1666666666666674E-2</v>
      </c>
    </row>
  </sheetData>
  <sortState xmlns:xlrd2="http://schemas.microsoft.com/office/spreadsheetml/2017/richdata2" ref="A38:A55">
    <sortCondition ref="A38:A55"/>
  </sortState>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D4542-6689-4974-80E4-7D425FB90436}">
  <dimension ref="A1:G50"/>
  <sheetViews>
    <sheetView workbookViewId="0">
      <selection activeCell="B33" sqref="B33"/>
    </sheetView>
  </sheetViews>
  <sheetFormatPr defaultRowHeight="14.4" x14ac:dyDescent="0.3"/>
  <cols>
    <col min="1" max="1" width="24.33203125" customWidth="1"/>
    <col min="3" max="3" width="5.109375" customWidth="1"/>
  </cols>
  <sheetData>
    <row r="1" spans="1:7" ht="21" x14ac:dyDescent="0.4">
      <c r="A1" s="1" t="s">
        <v>12</v>
      </c>
      <c r="B1" s="2"/>
      <c r="C1" s="13"/>
    </row>
    <row r="2" spans="1:7" x14ac:dyDescent="0.3">
      <c r="A2" s="3" t="s">
        <v>0</v>
      </c>
      <c r="B2" s="4" t="s">
        <v>1</v>
      </c>
      <c r="C2" s="4" t="s">
        <v>143</v>
      </c>
      <c r="D2" s="6">
        <v>30</v>
      </c>
      <c r="E2" s="6">
        <f>D2+D34</f>
        <v>46</v>
      </c>
      <c r="G2" s="5"/>
    </row>
    <row r="3" spans="1:7" x14ac:dyDescent="0.3">
      <c r="A3" s="8" t="s">
        <v>14</v>
      </c>
      <c r="B3" s="9">
        <v>0.2698726851851852</v>
      </c>
      <c r="C3" s="10">
        <v>830</v>
      </c>
    </row>
    <row r="4" spans="1:7" x14ac:dyDescent="0.3">
      <c r="A4" s="8" t="s">
        <v>26</v>
      </c>
      <c r="B4" s="9">
        <v>0.27936342592592595</v>
      </c>
      <c r="C4" s="10">
        <v>830</v>
      </c>
    </row>
    <row r="5" spans="1:7" x14ac:dyDescent="0.3">
      <c r="A5" s="8" t="s">
        <v>15</v>
      </c>
      <c r="B5" s="9">
        <v>0.28819444444444448</v>
      </c>
      <c r="C5" s="10">
        <v>830</v>
      </c>
    </row>
    <row r="6" spans="1:7" x14ac:dyDescent="0.3">
      <c r="A6" s="8" t="s">
        <v>42</v>
      </c>
      <c r="B6" s="9">
        <v>0.20337962962962963</v>
      </c>
      <c r="C6" s="10">
        <v>830</v>
      </c>
    </row>
    <row r="7" spans="1:7" x14ac:dyDescent="0.3">
      <c r="A7" s="8" t="s">
        <v>41</v>
      </c>
      <c r="B7" s="9">
        <v>0.20473379629629629</v>
      </c>
      <c r="C7" s="10">
        <v>830</v>
      </c>
      <c r="G7" t="s">
        <v>120</v>
      </c>
    </row>
    <row r="8" spans="1:7" x14ac:dyDescent="0.3">
      <c r="A8" s="8" t="s">
        <v>34</v>
      </c>
      <c r="B8" s="9">
        <v>0.20743055555555556</v>
      </c>
      <c r="C8" s="10">
        <v>830</v>
      </c>
      <c r="G8" t="s">
        <v>121</v>
      </c>
    </row>
    <row r="9" spans="1:7" x14ac:dyDescent="0.3">
      <c r="A9" s="8" t="s">
        <v>29</v>
      </c>
      <c r="B9" s="9">
        <v>0.28819444444444448</v>
      </c>
      <c r="C9" s="10">
        <v>830</v>
      </c>
      <c r="G9" t="s">
        <v>122</v>
      </c>
    </row>
    <row r="10" spans="1:7" x14ac:dyDescent="0.3">
      <c r="A10" s="8" t="s">
        <v>18</v>
      </c>
      <c r="B10" s="9">
        <v>0.22946759259259261</v>
      </c>
      <c r="C10" s="10">
        <v>830</v>
      </c>
      <c r="G10" t="s">
        <v>123</v>
      </c>
    </row>
    <row r="11" spans="1:7" x14ac:dyDescent="0.3">
      <c r="A11" s="8" t="s">
        <v>35</v>
      </c>
      <c r="B11" s="9">
        <v>0.23629629629629631</v>
      </c>
      <c r="C11" s="10">
        <v>830</v>
      </c>
      <c r="G11" t="s">
        <v>124</v>
      </c>
    </row>
    <row r="12" spans="1:7" x14ac:dyDescent="0.3">
      <c r="A12" s="8" t="s">
        <v>38</v>
      </c>
      <c r="B12" s="9">
        <v>0.2698726851851852</v>
      </c>
      <c r="C12" s="10">
        <v>830</v>
      </c>
    </row>
    <row r="13" spans="1:7" x14ac:dyDescent="0.3">
      <c r="A13" s="8" t="s">
        <v>17</v>
      </c>
      <c r="B13" s="9">
        <v>0.21134259259259258</v>
      </c>
      <c r="C13" s="10">
        <v>830</v>
      </c>
      <c r="G13" t="s">
        <v>118</v>
      </c>
    </row>
    <row r="14" spans="1:7" x14ac:dyDescent="0.3">
      <c r="A14" s="8" t="s">
        <v>21</v>
      </c>
      <c r="B14" s="9">
        <v>0.24508101851851852</v>
      </c>
      <c r="C14" s="10">
        <v>830</v>
      </c>
    </row>
    <row r="15" spans="1:7" x14ac:dyDescent="0.3">
      <c r="A15" s="8" t="s">
        <v>24</v>
      </c>
      <c r="B15" s="9">
        <v>0.20177083333333334</v>
      </c>
      <c r="C15" s="10">
        <v>830</v>
      </c>
    </row>
    <row r="16" spans="1:7" x14ac:dyDescent="0.3">
      <c r="A16" s="8" t="s">
        <v>30</v>
      </c>
      <c r="B16" s="9">
        <v>0.20043981481481479</v>
      </c>
      <c r="C16" s="10">
        <v>830</v>
      </c>
    </row>
    <row r="17" spans="1:3" x14ac:dyDescent="0.3">
      <c r="A17" s="8" t="s">
        <v>4</v>
      </c>
      <c r="B17" s="9">
        <v>0.20583333333333331</v>
      </c>
      <c r="C17" s="10">
        <v>830</v>
      </c>
    </row>
    <row r="18" spans="1:3" x14ac:dyDescent="0.3">
      <c r="A18" s="8" t="s">
        <v>22</v>
      </c>
      <c r="B18" s="9">
        <v>0.24508101851851852</v>
      </c>
      <c r="C18" s="10">
        <v>830</v>
      </c>
    </row>
    <row r="19" spans="1:3" x14ac:dyDescent="0.3">
      <c r="A19" s="8" t="s">
        <v>27</v>
      </c>
      <c r="B19" s="9">
        <v>0.27936342592592595</v>
      </c>
      <c r="C19" s="10">
        <v>830</v>
      </c>
    </row>
    <row r="20" spans="1:3" x14ac:dyDescent="0.3">
      <c r="A20" s="8" t="s">
        <v>5</v>
      </c>
      <c r="B20" s="9">
        <v>0.16959490740740743</v>
      </c>
      <c r="C20" s="10">
        <v>900</v>
      </c>
    </row>
    <row r="21" spans="1:3" x14ac:dyDescent="0.3">
      <c r="A21" s="8" t="s">
        <v>40</v>
      </c>
      <c r="B21" s="9">
        <v>0.16872685185185185</v>
      </c>
      <c r="C21" s="10">
        <v>900</v>
      </c>
    </row>
    <row r="22" spans="1:3" x14ac:dyDescent="0.3">
      <c r="A22" s="8" t="s">
        <v>39</v>
      </c>
      <c r="B22" s="9">
        <v>0.20473379629629629</v>
      </c>
      <c r="C22" s="10">
        <v>900</v>
      </c>
    </row>
    <row r="23" spans="1:3" x14ac:dyDescent="0.3">
      <c r="A23" s="8" t="s">
        <v>2</v>
      </c>
      <c r="B23" s="9">
        <v>0.17336805555555557</v>
      </c>
      <c r="C23" s="10">
        <v>900</v>
      </c>
    </row>
    <row r="24" spans="1:3" x14ac:dyDescent="0.3">
      <c r="A24" s="8" t="s">
        <v>50</v>
      </c>
      <c r="B24" s="9">
        <v>0.20343750000000002</v>
      </c>
      <c r="C24" s="10">
        <v>900</v>
      </c>
    </row>
    <row r="25" spans="1:3" x14ac:dyDescent="0.3">
      <c r="A25" s="8" t="s">
        <v>3</v>
      </c>
      <c r="B25" s="9">
        <v>0.18002314814814815</v>
      </c>
      <c r="C25" s="10">
        <v>900</v>
      </c>
    </row>
    <row r="26" spans="1:3" x14ac:dyDescent="0.3">
      <c r="A26" s="8" t="s">
        <v>47</v>
      </c>
      <c r="B26" s="9">
        <v>0.20337962962962963</v>
      </c>
      <c r="C26" s="10">
        <v>900</v>
      </c>
    </row>
    <row r="27" spans="1:3" x14ac:dyDescent="0.3">
      <c r="A27" s="8" t="s">
        <v>98</v>
      </c>
      <c r="B27" s="9">
        <v>0.19019675925925927</v>
      </c>
      <c r="C27" s="10">
        <v>900</v>
      </c>
    </row>
    <row r="28" spans="1:3" x14ac:dyDescent="0.3">
      <c r="A28" s="8" t="s">
        <v>48</v>
      </c>
      <c r="B28" s="9">
        <v>0.19496527777777781</v>
      </c>
      <c r="C28" s="10">
        <v>900</v>
      </c>
    </row>
    <row r="29" spans="1:3" x14ac:dyDescent="0.3">
      <c r="A29" s="8" t="s">
        <v>65</v>
      </c>
      <c r="B29" s="9">
        <v>0.15387731481481481</v>
      </c>
      <c r="C29" s="10">
        <v>900</v>
      </c>
    </row>
    <row r="30" spans="1:3" x14ac:dyDescent="0.3">
      <c r="A30" s="8" t="s">
        <v>20</v>
      </c>
      <c r="B30" s="9">
        <v>0.18251157407407406</v>
      </c>
      <c r="C30" s="10">
        <v>900</v>
      </c>
    </row>
    <row r="31" spans="1:3" x14ac:dyDescent="0.3">
      <c r="A31" s="8" t="s">
        <v>67</v>
      </c>
      <c r="B31" s="9">
        <v>0.18572916666666664</v>
      </c>
      <c r="C31" s="10">
        <v>900</v>
      </c>
    </row>
    <row r="32" spans="1:3" x14ac:dyDescent="0.3">
      <c r="A32" s="8" t="s">
        <v>13</v>
      </c>
      <c r="B32" s="9">
        <v>0.17821759259259259</v>
      </c>
      <c r="C32" s="10">
        <v>900</v>
      </c>
    </row>
    <row r="34" spans="1:4" x14ac:dyDescent="0.3">
      <c r="A34" s="11" t="s">
        <v>6</v>
      </c>
      <c r="B34" s="14"/>
      <c r="C34" s="11"/>
      <c r="D34" s="12">
        <v>16</v>
      </c>
    </row>
    <row r="35" spans="1:4" x14ac:dyDescent="0.3">
      <c r="A35" s="26" t="s">
        <v>28</v>
      </c>
      <c r="B35" s="27">
        <v>0.13237268518518519</v>
      </c>
      <c r="C35" s="26"/>
    </row>
    <row r="36" spans="1:4" x14ac:dyDescent="0.3">
      <c r="A36" s="8" t="s">
        <v>61</v>
      </c>
      <c r="B36" s="9">
        <v>0.10685185185185185</v>
      </c>
      <c r="C36" s="8"/>
    </row>
    <row r="37" spans="1:4" x14ac:dyDescent="0.3">
      <c r="A37" s="8" t="s">
        <v>31</v>
      </c>
      <c r="B37" s="9">
        <v>0.10945601851851851</v>
      </c>
      <c r="C37" s="8"/>
    </row>
    <row r="38" spans="1:4" x14ac:dyDescent="0.3">
      <c r="A38" s="8" t="s">
        <v>119</v>
      </c>
      <c r="B38" s="9">
        <v>0.14149305555555555</v>
      </c>
      <c r="C38" s="8"/>
    </row>
    <row r="39" spans="1:4" x14ac:dyDescent="0.3">
      <c r="A39" s="8" t="s">
        <v>79</v>
      </c>
      <c r="B39" s="9">
        <v>0.1252662037037037</v>
      </c>
      <c r="C39" s="16"/>
    </row>
    <row r="40" spans="1:4" x14ac:dyDescent="0.3">
      <c r="A40" s="8" t="s">
        <v>49</v>
      </c>
      <c r="B40" s="9">
        <v>0.10731481481481481</v>
      </c>
      <c r="C40" s="8"/>
    </row>
    <row r="41" spans="1:4" x14ac:dyDescent="0.3">
      <c r="A41" s="8" t="s">
        <v>33</v>
      </c>
      <c r="B41" s="9">
        <v>8.0439814814814811E-2</v>
      </c>
      <c r="C41" s="8"/>
    </row>
    <row r="42" spans="1:4" x14ac:dyDescent="0.3">
      <c r="A42" s="8" t="s">
        <v>19</v>
      </c>
      <c r="B42" s="9">
        <v>0.14106481481481481</v>
      </c>
      <c r="C42" s="8"/>
    </row>
    <row r="43" spans="1:4" x14ac:dyDescent="0.3">
      <c r="A43" s="8" t="s">
        <v>25</v>
      </c>
      <c r="B43" s="9">
        <v>9.8946759259259262E-2</v>
      </c>
      <c r="C43" s="8"/>
    </row>
    <row r="44" spans="1:4" x14ac:dyDescent="0.3">
      <c r="A44" s="8" t="s">
        <v>51</v>
      </c>
      <c r="B44" s="9">
        <v>0.10730324074074075</v>
      </c>
      <c r="C44" s="8"/>
    </row>
    <row r="45" spans="1:4" x14ac:dyDescent="0.3">
      <c r="A45" s="8" t="s">
        <v>91</v>
      </c>
      <c r="B45" s="9">
        <v>0.12454861111111111</v>
      </c>
      <c r="C45" s="16"/>
    </row>
    <row r="46" spans="1:4" x14ac:dyDescent="0.3">
      <c r="A46" s="8" t="s">
        <v>62</v>
      </c>
      <c r="B46" s="9">
        <v>0.14106481481481481</v>
      </c>
      <c r="C46" s="8"/>
    </row>
    <row r="47" spans="1:4" x14ac:dyDescent="0.3">
      <c r="A47" s="8" t="s">
        <v>68</v>
      </c>
      <c r="B47" s="10" t="s">
        <v>75</v>
      </c>
      <c r="C47" s="8"/>
    </row>
    <row r="48" spans="1:4" x14ac:dyDescent="0.3">
      <c r="A48" s="8" t="s">
        <v>36</v>
      </c>
      <c r="B48" s="9">
        <v>0.12451388888888888</v>
      </c>
      <c r="C48" s="8"/>
    </row>
    <row r="49" spans="1:3" x14ac:dyDescent="0.3">
      <c r="A49" s="8" t="s">
        <v>70</v>
      </c>
      <c r="B49" s="9">
        <v>0.14149305555555555</v>
      </c>
      <c r="C49" s="8"/>
    </row>
    <row r="50" spans="1:3" x14ac:dyDescent="0.3">
      <c r="A50" s="8" t="s">
        <v>37</v>
      </c>
      <c r="B50" s="9">
        <v>9.3634259259259264E-2</v>
      </c>
      <c r="C50" s="8"/>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8DD55-C888-476F-AF31-C68911EC999E}">
  <dimension ref="A2:K98"/>
  <sheetViews>
    <sheetView workbookViewId="0">
      <selection activeCell="C10" sqref="C10"/>
    </sheetView>
  </sheetViews>
  <sheetFormatPr defaultRowHeight="14.4" x14ac:dyDescent="0.3"/>
  <cols>
    <col min="1" max="1" width="22.77734375" customWidth="1"/>
    <col min="2" max="2" width="12.109375" bestFit="1" customWidth="1"/>
    <col min="3" max="3" width="11" customWidth="1"/>
    <col min="4" max="4" width="11.6640625" bestFit="1" customWidth="1"/>
    <col min="5" max="5" width="10.6640625" bestFit="1" customWidth="1"/>
    <col min="6" max="6" width="10.88671875" bestFit="1" customWidth="1"/>
    <col min="7" max="7" width="15.88671875" bestFit="1" customWidth="1"/>
    <col min="8" max="8" width="11.6640625" customWidth="1"/>
  </cols>
  <sheetData>
    <row r="2" spans="1:11" x14ac:dyDescent="0.3">
      <c r="B2" s="7" t="s">
        <v>137</v>
      </c>
      <c r="C2" s="7" t="s">
        <v>137</v>
      </c>
      <c r="D2" s="7" t="s">
        <v>125</v>
      </c>
      <c r="E2" s="7" t="s">
        <v>138</v>
      </c>
      <c r="F2" s="7" t="s">
        <v>139</v>
      </c>
      <c r="G2" s="7" t="s">
        <v>140</v>
      </c>
      <c r="K2" t="s">
        <v>142</v>
      </c>
    </row>
    <row r="3" spans="1:11" x14ac:dyDescent="0.3">
      <c r="A3" s="17" t="s">
        <v>126</v>
      </c>
      <c r="B3" s="14" t="s">
        <v>56</v>
      </c>
      <c r="C3" s="14" t="s">
        <v>57</v>
      </c>
      <c r="D3" s="14" t="s">
        <v>58</v>
      </c>
      <c r="E3" s="14" t="s">
        <v>59</v>
      </c>
      <c r="F3" s="14" t="s">
        <v>60</v>
      </c>
      <c r="G3" s="14" t="s">
        <v>127</v>
      </c>
      <c r="H3" s="14" t="s">
        <v>128</v>
      </c>
    </row>
    <row r="4" spans="1:11" x14ac:dyDescent="0.3">
      <c r="A4" s="8" t="s">
        <v>14</v>
      </c>
      <c r="B4" s="9">
        <v>0.24587962962962964</v>
      </c>
      <c r="C4" s="9">
        <v>0.26879629629629631</v>
      </c>
      <c r="D4" s="9">
        <v>0.24682870370370369</v>
      </c>
      <c r="E4" s="9">
        <v>0.25791666666666668</v>
      </c>
      <c r="F4" s="9">
        <v>0.2698726851851852</v>
      </c>
      <c r="G4" s="19">
        <f>SUM(B4:F4)</f>
        <v>1.2892939814814814</v>
      </c>
      <c r="H4" s="19">
        <f>G4/5</f>
        <v>0.25785879629629627</v>
      </c>
    </row>
    <row r="5" spans="1:11" x14ac:dyDescent="0.3">
      <c r="A5" s="8" t="s">
        <v>5</v>
      </c>
      <c r="B5" s="9">
        <v>0.16140046296296295</v>
      </c>
      <c r="C5" s="9">
        <v>0.17673611111111109</v>
      </c>
      <c r="D5" s="9">
        <v>0.15983796296296296</v>
      </c>
      <c r="E5" s="9">
        <v>0.16516203703703705</v>
      </c>
      <c r="F5" s="9">
        <v>0.16959490740740743</v>
      </c>
      <c r="G5" s="19">
        <f t="shared" ref="G5:G24" si="0">SUM(B5:F5)</f>
        <v>0.83273148148148146</v>
      </c>
      <c r="H5" s="19">
        <f t="shared" ref="H5:H24" si="1">G5/5</f>
        <v>0.1665462962962963</v>
      </c>
    </row>
    <row r="6" spans="1:11" x14ac:dyDescent="0.3">
      <c r="A6" s="8" t="s">
        <v>40</v>
      </c>
      <c r="B6" s="9">
        <v>0.16524305555555555</v>
      </c>
      <c r="C6" s="9">
        <v>0.17230324074074074</v>
      </c>
      <c r="D6" s="9">
        <v>0.15569444444444444</v>
      </c>
      <c r="E6" s="9">
        <v>0.16298611111111111</v>
      </c>
      <c r="F6" s="9">
        <v>0.16872685185185185</v>
      </c>
      <c r="G6" s="19">
        <f t="shared" si="0"/>
        <v>0.8249537037037038</v>
      </c>
      <c r="H6" s="20">
        <f t="shared" si="1"/>
        <v>0.16499074074074077</v>
      </c>
    </row>
    <row r="7" spans="1:11" x14ac:dyDescent="0.3">
      <c r="A7" s="8" t="s">
        <v>39</v>
      </c>
      <c r="B7" s="9">
        <v>0.19893518518518519</v>
      </c>
      <c r="C7" s="9">
        <v>0.21994212962962964</v>
      </c>
      <c r="D7" s="9">
        <v>0.1945486111111111</v>
      </c>
      <c r="E7" s="9">
        <v>0.19966435185185186</v>
      </c>
      <c r="F7" s="9">
        <v>0.20473379629629629</v>
      </c>
      <c r="G7" s="19">
        <f t="shared" si="0"/>
        <v>1.017824074074074</v>
      </c>
      <c r="H7" s="19">
        <f t="shared" si="1"/>
        <v>0.20356481481481481</v>
      </c>
    </row>
    <row r="8" spans="1:11" x14ac:dyDescent="0.3">
      <c r="A8" s="8" t="s">
        <v>2</v>
      </c>
      <c r="B8" s="9">
        <v>0.16524305555555555</v>
      </c>
      <c r="C8" s="9">
        <v>0.18726851851851853</v>
      </c>
      <c r="D8" s="9">
        <v>0.17078703703703704</v>
      </c>
      <c r="E8" s="9">
        <v>0.15443287037037037</v>
      </c>
      <c r="F8" s="9">
        <v>0.17336805555555557</v>
      </c>
      <c r="G8" s="19">
        <f t="shared" si="0"/>
        <v>0.851099537037037</v>
      </c>
      <c r="H8" s="19">
        <f t="shared" si="1"/>
        <v>0.17021990740740739</v>
      </c>
    </row>
    <row r="9" spans="1:11" x14ac:dyDescent="0.3">
      <c r="A9" s="8" t="s">
        <v>41</v>
      </c>
      <c r="B9" s="9">
        <v>0.19893518518518519</v>
      </c>
      <c r="C9" s="9">
        <v>0.20994212962962963</v>
      </c>
      <c r="D9" s="9">
        <v>0.1945486111111111</v>
      </c>
      <c r="E9" s="9">
        <v>0.19535879629629629</v>
      </c>
      <c r="F9" s="9">
        <v>0.20473379629629629</v>
      </c>
      <c r="G9" s="19">
        <f t="shared" si="0"/>
        <v>1.0035185185185185</v>
      </c>
      <c r="H9" s="19">
        <f t="shared" si="1"/>
        <v>0.20070370370370369</v>
      </c>
    </row>
    <row r="10" spans="1:11" x14ac:dyDescent="0.3">
      <c r="A10" s="8" t="s">
        <v>34</v>
      </c>
      <c r="B10" s="9">
        <v>0.19547453703703702</v>
      </c>
      <c r="C10" s="9">
        <v>0.22290509259259259</v>
      </c>
      <c r="D10" s="9">
        <v>0.19057870370370369</v>
      </c>
      <c r="E10" s="9">
        <v>0.19796296296296298</v>
      </c>
      <c r="F10" s="9">
        <v>0.20743055555555556</v>
      </c>
      <c r="G10" s="19">
        <f t="shared" si="0"/>
        <v>1.0143518518518517</v>
      </c>
      <c r="H10" s="19">
        <f t="shared" si="1"/>
        <v>0.20287037037037034</v>
      </c>
    </row>
    <row r="11" spans="1:11" x14ac:dyDescent="0.3">
      <c r="A11" s="8" t="s">
        <v>29</v>
      </c>
      <c r="B11" s="9">
        <v>0.23550925925925925</v>
      </c>
      <c r="C11" s="9">
        <v>0.27210648148148148</v>
      </c>
      <c r="D11" s="9">
        <v>0.21814814814814817</v>
      </c>
      <c r="E11" s="9">
        <v>0.24065972222222221</v>
      </c>
      <c r="F11" s="9">
        <v>0.28819444444444448</v>
      </c>
      <c r="G11" s="19">
        <f t="shared" si="0"/>
        <v>1.2546180555555555</v>
      </c>
      <c r="H11" s="19">
        <f t="shared" si="1"/>
        <v>0.25092361111111111</v>
      </c>
    </row>
    <row r="12" spans="1:11" x14ac:dyDescent="0.3">
      <c r="A12" s="8" t="s">
        <v>18</v>
      </c>
      <c r="B12" s="9">
        <v>0.20652777777777778</v>
      </c>
      <c r="C12" s="9">
        <v>0.23616898148148149</v>
      </c>
      <c r="D12" s="9">
        <v>0.2245949074074074</v>
      </c>
      <c r="E12" s="9">
        <v>0.2250810185185185</v>
      </c>
      <c r="F12" s="9">
        <v>0.22946759259259261</v>
      </c>
      <c r="G12" s="19">
        <f t="shared" si="0"/>
        <v>1.1218402777777776</v>
      </c>
      <c r="H12" s="19">
        <f t="shared" si="1"/>
        <v>0.22436805555555553</v>
      </c>
    </row>
    <row r="13" spans="1:11" x14ac:dyDescent="0.3">
      <c r="A13" s="8" t="s">
        <v>35</v>
      </c>
      <c r="B13" s="9">
        <v>0.21892361111111111</v>
      </c>
      <c r="C13" s="9">
        <v>0.23939814814814817</v>
      </c>
      <c r="D13" s="9">
        <v>0.21258101851851852</v>
      </c>
      <c r="E13" s="9">
        <v>0.20648148148148149</v>
      </c>
      <c r="F13" s="9">
        <v>0.23629629629629631</v>
      </c>
      <c r="G13" s="19">
        <f t="shared" si="0"/>
        <v>1.1136805555555556</v>
      </c>
      <c r="H13" s="19">
        <f t="shared" si="1"/>
        <v>0.22273611111111111</v>
      </c>
    </row>
    <row r="14" spans="1:11" x14ac:dyDescent="0.3">
      <c r="A14" s="8" t="s">
        <v>38</v>
      </c>
      <c r="B14" s="9">
        <v>0.24587962962962964</v>
      </c>
      <c r="C14" s="9">
        <v>0.26879629629629631</v>
      </c>
      <c r="D14" s="9">
        <v>0.24682870370370369</v>
      </c>
      <c r="E14" s="9">
        <v>0.25791666666666668</v>
      </c>
      <c r="F14" s="9">
        <v>0.2698726851851852</v>
      </c>
      <c r="G14" s="19">
        <f t="shared" si="0"/>
        <v>1.2892939814814814</v>
      </c>
      <c r="H14" s="19">
        <f t="shared" si="1"/>
        <v>0.25785879629629627</v>
      </c>
    </row>
    <row r="15" spans="1:11" x14ac:dyDescent="0.3">
      <c r="A15" s="8" t="s">
        <v>17</v>
      </c>
      <c r="B15" s="9">
        <v>0.21377314814814816</v>
      </c>
      <c r="C15" s="9">
        <v>0.23197916666666665</v>
      </c>
      <c r="D15" s="9">
        <v>0.21869212962962961</v>
      </c>
      <c r="E15" s="9">
        <v>0.2131712962962963</v>
      </c>
      <c r="F15" s="9">
        <v>0.21134259259259258</v>
      </c>
      <c r="G15" s="19">
        <f t="shared" si="0"/>
        <v>1.0889583333333333</v>
      </c>
      <c r="H15" s="20">
        <f t="shared" si="1"/>
        <v>0.21779166666666666</v>
      </c>
    </row>
    <row r="16" spans="1:11" x14ac:dyDescent="0.3">
      <c r="A16" s="8" t="s">
        <v>21</v>
      </c>
      <c r="B16" s="9">
        <v>0.20833333333333334</v>
      </c>
      <c r="C16" s="9">
        <v>0.22291666666666665</v>
      </c>
      <c r="D16" s="9">
        <v>0.20625000000000002</v>
      </c>
      <c r="E16" s="9">
        <v>0.23636574074074077</v>
      </c>
      <c r="F16" s="9">
        <v>0.24508101851851852</v>
      </c>
      <c r="G16" s="19">
        <f t="shared" si="0"/>
        <v>1.1189467592592595</v>
      </c>
      <c r="H16" s="19">
        <f t="shared" si="1"/>
        <v>0.22378935185185189</v>
      </c>
    </row>
    <row r="17" spans="1:8" x14ac:dyDescent="0.3">
      <c r="A17" s="8" t="s">
        <v>24</v>
      </c>
      <c r="B17" s="9">
        <v>0.17950231481481482</v>
      </c>
      <c r="C17" s="9">
        <v>0.20585648148148147</v>
      </c>
      <c r="D17" s="9">
        <v>0.18814814814814815</v>
      </c>
      <c r="E17" s="9">
        <v>0.17538194444444444</v>
      </c>
      <c r="F17" s="9">
        <v>0.20177083333333334</v>
      </c>
      <c r="G17" s="19">
        <f t="shared" si="0"/>
        <v>0.95065972222222228</v>
      </c>
      <c r="H17" s="19">
        <f t="shared" si="1"/>
        <v>0.19013194444444445</v>
      </c>
    </row>
    <row r="18" spans="1:8" x14ac:dyDescent="0.3">
      <c r="A18" s="8" t="s">
        <v>30</v>
      </c>
      <c r="B18" s="9">
        <v>0.20652777777777778</v>
      </c>
      <c r="C18" s="9">
        <v>0.21385416666666668</v>
      </c>
      <c r="D18" s="9">
        <v>0.20484953703703704</v>
      </c>
      <c r="E18" s="9">
        <v>0.21277777777777776</v>
      </c>
      <c r="F18" s="9">
        <v>0.20043981481481479</v>
      </c>
      <c r="G18" s="19">
        <f t="shared" si="0"/>
        <v>1.0384490740740739</v>
      </c>
      <c r="H18" s="19">
        <f t="shared" si="1"/>
        <v>0.2076898148148148</v>
      </c>
    </row>
    <row r="19" spans="1:8" x14ac:dyDescent="0.3">
      <c r="A19" s="8" t="s">
        <v>4</v>
      </c>
      <c r="B19" s="9">
        <v>0.18219907407407407</v>
      </c>
      <c r="C19" s="9">
        <v>0.18726851851851853</v>
      </c>
      <c r="D19" s="9">
        <v>0.18490740740740741</v>
      </c>
      <c r="E19" s="9">
        <v>0.20508101851851854</v>
      </c>
      <c r="F19" s="9">
        <v>0.20583333333333331</v>
      </c>
      <c r="G19" s="19">
        <f t="shared" si="0"/>
        <v>0.96528935185185194</v>
      </c>
      <c r="H19" s="19">
        <f t="shared" si="1"/>
        <v>0.19305787037037039</v>
      </c>
    </row>
    <row r="20" spans="1:8" x14ac:dyDescent="0.3">
      <c r="A20" s="8" t="s">
        <v>22</v>
      </c>
      <c r="B20" s="9">
        <v>0.21892361111111111</v>
      </c>
      <c r="C20" s="9">
        <v>0.23939814814814817</v>
      </c>
      <c r="D20" s="9">
        <v>0.21258101851851852</v>
      </c>
      <c r="E20" s="9">
        <v>0.23541666666666669</v>
      </c>
      <c r="F20" s="9">
        <v>0.24508101851851852</v>
      </c>
      <c r="G20" s="19">
        <f t="shared" si="0"/>
        <v>1.1514004629629631</v>
      </c>
      <c r="H20" s="19">
        <f t="shared" si="1"/>
        <v>0.23028009259259261</v>
      </c>
    </row>
    <row r="21" spans="1:8" x14ac:dyDescent="0.3">
      <c r="A21" s="8" t="s">
        <v>27</v>
      </c>
      <c r="B21" s="9">
        <v>0.26112268518518517</v>
      </c>
      <c r="C21" s="9">
        <v>0.25549768518518517</v>
      </c>
      <c r="D21" s="9">
        <v>0.25918981481481479</v>
      </c>
      <c r="E21" s="9">
        <v>0.23521990740740742</v>
      </c>
      <c r="F21" s="9">
        <v>0.27936342592592595</v>
      </c>
      <c r="G21" s="19">
        <f t="shared" si="0"/>
        <v>1.2903935185185185</v>
      </c>
      <c r="H21" s="19">
        <f t="shared" si="1"/>
        <v>0.25807870370370367</v>
      </c>
    </row>
    <row r="22" spans="1:8" x14ac:dyDescent="0.3">
      <c r="A22" s="8" t="s">
        <v>20</v>
      </c>
      <c r="B22" s="9">
        <v>0.18203703703703702</v>
      </c>
      <c r="C22" s="9">
        <v>0.19574074074074074</v>
      </c>
      <c r="D22" s="9">
        <v>0.17980324074074075</v>
      </c>
      <c r="E22" s="9">
        <v>0.1917939814814815</v>
      </c>
      <c r="F22" s="9">
        <v>0.18251157407407406</v>
      </c>
      <c r="G22" s="19">
        <f t="shared" si="0"/>
        <v>0.93188657407407405</v>
      </c>
      <c r="H22" s="19">
        <f t="shared" si="1"/>
        <v>0.18637731481481482</v>
      </c>
    </row>
    <row r="23" spans="1:8" x14ac:dyDescent="0.3">
      <c r="A23" s="8" t="s">
        <v>67</v>
      </c>
      <c r="B23" s="9">
        <v>0.18219907407407407</v>
      </c>
      <c r="C23" s="9">
        <v>0.18726851851851853</v>
      </c>
      <c r="D23" s="9">
        <v>0.15112268518518518</v>
      </c>
      <c r="E23" s="9">
        <v>0.17655092592592592</v>
      </c>
      <c r="F23" s="9">
        <v>0.18572916666666664</v>
      </c>
      <c r="G23" s="19">
        <f t="shared" si="0"/>
        <v>0.88287037037037031</v>
      </c>
      <c r="H23" s="19">
        <f t="shared" si="1"/>
        <v>0.17657407407407405</v>
      </c>
    </row>
    <row r="24" spans="1:8" x14ac:dyDescent="0.3">
      <c r="A24" s="8" t="s">
        <v>13</v>
      </c>
      <c r="B24" s="9">
        <v>0.1787037037037037</v>
      </c>
      <c r="C24" s="9">
        <v>0.18541666666666667</v>
      </c>
      <c r="D24" s="9">
        <v>0.17449074074074075</v>
      </c>
      <c r="E24" s="9">
        <v>0.18283564814814815</v>
      </c>
      <c r="F24" s="9">
        <v>0.17821759259259259</v>
      </c>
      <c r="G24" s="19">
        <f t="shared" si="0"/>
        <v>0.8996643518518519</v>
      </c>
      <c r="H24" s="19">
        <f t="shared" si="1"/>
        <v>0.17993287037037037</v>
      </c>
    </row>
    <row r="26" spans="1:8" x14ac:dyDescent="0.3">
      <c r="A26" s="18" t="s">
        <v>129</v>
      </c>
      <c r="G26" s="7"/>
    </row>
    <row r="27" spans="1:8" x14ac:dyDescent="0.3">
      <c r="A27" s="17" t="s">
        <v>130</v>
      </c>
      <c r="B27" s="14" t="s">
        <v>56</v>
      </c>
      <c r="C27" s="14" t="s">
        <v>57</v>
      </c>
      <c r="D27" s="14" t="s">
        <v>58</v>
      </c>
      <c r="E27" s="14" t="s">
        <v>59</v>
      </c>
      <c r="F27" s="14" t="s">
        <v>60</v>
      </c>
      <c r="G27" s="14" t="s">
        <v>127</v>
      </c>
      <c r="H27" s="14" t="s">
        <v>128</v>
      </c>
    </row>
    <row r="28" spans="1:8" x14ac:dyDescent="0.3">
      <c r="A28" s="8" t="s">
        <v>26</v>
      </c>
      <c r="B28" s="22">
        <v>0.26112268518518517</v>
      </c>
      <c r="C28" s="9">
        <v>0.13593750000000002</v>
      </c>
      <c r="D28" s="22">
        <v>0.25918981481481479</v>
      </c>
      <c r="E28" s="9">
        <v>0.13326388888888888</v>
      </c>
      <c r="F28" s="23">
        <v>0.27936342592592595</v>
      </c>
      <c r="G28" s="19">
        <f>SUM(B28:F28)</f>
        <v>1.0688773148148147</v>
      </c>
      <c r="H28" s="19">
        <f>G28/8</f>
        <v>0.13360966435185184</v>
      </c>
    </row>
    <row r="29" spans="1:8" x14ac:dyDescent="0.3">
      <c r="A29" s="8" t="s">
        <v>15</v>
      </c>
      <c r="B29" s="9">
        <v>0.15026620370370369</v>
      </c>
      <c r="C29" s="9">
        <v>0.12861111111111112</v>
      </c>
      <c r="D29" s="9">
        <v>0.12076388888888889</v>
      </c>
      <c r="E29" s="9">
        <v>0.11651620370370371</v>
      </c>
      <c r="F29" s="22">
        <v>0.28819444444444448</v>
      </c>
      <c r="G29" s="19">
        <f>SUM(B29:F29)</f>
        <v>0.80435185185185198</v>
      </c>
      <c r="H29" s="19">
        <f>G29/6</f>
        <v>0.13405864197530867</v>
      </c>
    </row>
    <row r="30" spans="1:8" x14ac:dyDescent="0.3">
      <c r="A30" s="8" t="s">
        <v>31</v>
      </c>
      <c r="B30" s="22">
        <v>0.21650462962962966</v>
      </c>
      <c r="C30" s="9">
        <v>0.10778935185185186</v>
      </c>
      <c r="D30" s="9">
        <v>0.11274305555555557</v>
      </c>
      <c r="E30" s="22">
        <v>0.23344907407407409</v>
      </c>
      <c r="F30" s="9">
        <v>0.10945601851851851</v>
      </c>
      <c r="G30" s="19">
        <f>SUM(B30:F30)</f>
        <v>0.77994212962962972</v>
      </c>
      <c r="H30" s="19">
        <f>G30/7</f>
        <v>0.11142030423280425</v>
      </c>
    </row>
    <row r="31" spans="1:8" x14ac:dyDescent="0.3">
      <c r="A31" s="8" t="s">
        <v>79</v>
      </c>
      <c r="B31" s="9">
        <v>0.1125</v>
      </c>
      <c r="C31" s="22">
        <v>0.27210648148148148</v>
      </c>
      <c r="D31" s="9">
        <v>0.121875</v>
      </c>
      <c r="E31" s="22">
        <v>0.24065972222222221</v>
      </c>
      <c r="F31" s="9">
        <v>0.1252662037037037</v>
      </c>
      <c r="G31" s="19">
        <f>SUM(B31:F31)</f>
        <v>0.8724074074074073</v>
      </c>
      <c r="H31" s="19">
        <f>G31/7</f>
        <v>0.12462962962962962</v>
      </c>
    </row>
    <row r="32" spans="1:8" x14ac:dyDescent="0.3">
      <c r="A32" s="8" t="s">
        <v>25</v>
      </c>
      <c r="B32" s="22">
        <v>0.20250000000000001</v>
      </c>
      <c r="C32" s="24" t="s">
        <v>75</v>
      </c>
      <c r="D32" s="22">
        <v>0.1945486111111111</v>
      </c>
      <c r="E32" s="22">
        <v>0.20947916666666666</v>
      </c>
      <c r="F32" s="9">
        <v>9.8946759259259262E-2</v>
      </c>
      <c r="G32" s="15">
        <f>B32+D32+E32+F32</f>
        <v>0.705474537037037</v>
      </c>
      <c r="H32" s="19">
        <f>G32/5</f>
        <v>0.1410949074074074</v>
      </c>
    </row>
    <row r="33" spans="1:11" x14ac:dyDescent="0.3">
      <c r="A33" s="8" t="s">
        <v>91</v>
      </c>
      <c r="B33" s="9">
        <v>9.0497685185185181E-2</v>
      </c>
      <c r="C33" s="22">
        <v>0.27210648148148148</v>
      </c>
      <c r="D33" s="9">
        <v>0.121875</v>
      </c>
      <c r="E33" s="22">
        <v>0.24065972222222221</v>
      </c>
      <c r="F33" s="9">
        <v>0.12454861111111111</v>
      </c>
      <c r="G33" s="15">
        <f>SUM(B33:F33)</f>
        <v>0.84968750000000004</v>
      </c>
      <c r="H33" s="19">
        <f>G33/7</f>
        <v>0.12138392857142857</v>
      </c>
      <c r="K33" t="s">
        <v>141</v>
      </c>
    </row>
    <row r="34" spans="1:11" x14ac:dyDescent="0.3">
      <c r="A34" s="8" t="s">
        <v>36</v>
      </c>
      <c r="B34" s="9">
        <v>0.10540509259259261</v>
      </c>
      <c r="C34" s="9">
        <v>0.11780092592592593</v>
      </c>
      <c r="D34" s="9">
        <v>9.886574074074074E-2</v>
      </c>
      <c r="E34" s="22">
        <v>0.24893518518518518</v>
      </c>
      <c r="F34" s="9">
        <v>0.12451388888888888</v>
      </c>
      <c r="G34" s="19">
        <f>SUM(B34:F34)</f>
        <v>0.69552083333333337</v>
      </c>
      <c r="H34" s="19">
        <f>G34/6</f>
        <v>0.1159201388888889</v>
      </c>
    </row>
    <row r="35" spans="1:11" x14ac:dyDescent="0.3">
      <c r="G35" s="5"/>
      <c r="H35" s="5"/>
    </row>
    <row r="36" spans="1:11" x14ac:dyDescent="0.3">
      <c r="A36" s="25" t="s">
        <v>131</v>
      </c>
      <c r="G36" s="5"/>
      <c r="H36" s="5"/>
    </row>
    <row r="37" spans="1:11" x14ac:dyDescent="0.3">
      <c r="A37" s="8" t="s">
        <v>71</v>
      </c>
      <c r="B37" s="10"/>
      <c r="C37" s="9"/>
      <c r="D37" s="9">
        <v>0.22689814814814815</v>
      </c>
      <c r="E37" s="8"/>
      <c r="F37" s="8"/>
      <c r="G37" s="19">
        <v>0.22689814814814815</v>
      </c>
      <c r="H37" s="19">
        <v>0.22689814814814815</v>
      </c>
    </row>
    <row r="38" spans="1:11" x14ac:dyDescent="0.3">
      <c r="A38" s="8" t="s">
        <v>50</v>
      </c>
      <c r="B38" s="10"/>
      <c r="C38" s="9"/>
      <c r="D38" s="9"/>
      <c r="E38" s="8"/>
      <c r="F38" s="9">
        <v>0.20343750000000002</v>
      </c>
      <c r="G38" s="19">
        <v>0.20343750000000002</v>
      </c>
      <c r="H38" s="19">
        <v>0.20343750000000002</v>
      </c>
    </row>
    <row r="39" spans="1:11" x14ac:dyDescent="0.3">
      <c r="A39" s="8" t="s">
        <v>3</v>
      </c>
      <c r="B39" s="9"/>
      <c r="C39" s="9">
        <v>0.18726851851851853</v>
      </c>
      <c r="D39" s="9">
        <v>0.16517361111111112</v>
      </c>
      <c r="E39" s="9">
        <v>0.16189814814814815</v>
      </c>
      <c r="F39" s="9">
        <v>0.18002314814814815</v>
      </c>
      <c r="G39" s="19">
        <f>SUM(C39:F39)</f>
        <v>0.69436342592592593</v>
      </c>
      <c r="H39" s="19">
        <f>G39/4</f>
        <v>0.17359085648148148</v>
      </c>
    </row>
    <row r="40" spans="1:11" x14ac:dyDescent="0.3">
      <c r="A40" s="8" t="s">
        <v>107</v>
      </c>
      <c r="B40" s="9"/>
      <c r="C40" s="9"/>
      <c r="D40" s="9"/>
      <c r="E40" s="9">
        <v>0.20260416666666667</v>
      </c>
      <c r="F40" s="21"/>
      <c r="G40" s="19">
        <v>0.20260416666666667</v>
      </c>
      <c r="H40" s="19">
        <v>0.20260416666666667</v>
      </c>
    </row>
    <row r="41" spans="1:11" x14ac:dyDescent="0.3">
      <c r="A41" s="8" t="s">
        <v>54</v>
      </c>
      <c r="B41" s="10"/>
      <c r="C41" s="9"/>
      <c r="D41" s="9">
        <v>0.20326388888888891</v>
      </c>
      <c r="E41" s="9">
        <v>0.24894675925925927</v>
      </c>
      <c r="F41" s="21"/>
      <c r="G41" s="19">
        <f>D41+E41</f>
        <v>0.45221064814814815</v>
      </c>
      <c r="H41" s="19">
        <f>G41/2</f>
        <v>0.22610532407407408</v>
      </c>
    </row>
    <row r="42" spans="1:11" x14ac:dyDescent="0.3">
      <c r="A42" s="8" t="s">
        <v>47</v>
      </c>
      <c r="B42" s="10"/>
      <c r="C42" s="9"/>
      <c r="D42" s="9"/>
      <c r="E42" s="9"/>
      <c r="F42" s="9">
        <v>0.20337962962962963</v>
      </c>
      <c r="G42" s="19">
        <v>0.20337962962962963</v>
      </c>
      <c r="H42" s="19">
        <v>0.20337962962962963</v>
      </c>
    </row>
    <row r="43" spans="1:11" x14ac:dyDescent="0.3">
      <c r="A43" s="8" t="s">
        <v>7</v>
      </c>
      <c r="B43" s="9">
        <v>0.10996527777777777</v>
      </c>
      <c r="C43" s="9">
        <v>0.26134259259259257</v>
      </c>
      <c r="D43" s="9">
        <v>0.26098379629629631</v>
      </c>
      <c r="E43" s="9" t="s">
        <v>75</v>
      </c>
      <c r="F43" s="21"/>
      <c r="G43" s="19">
        <f>B43+C43+D43</f>
        <v>0.6322916666666667</v>
      </c>
      <c r="H43" s="19"/>
      <c r="I43" t="s">
        <v>132</v>
      </c>
    </row>
    <row r="44" spans="1:11" x14ac:dyDescent="0.3">
      <c r="A44" s="8" t="s">
        <v>42</v>
      </c>
      <c r="B44" s="10"/>
      <c r="C44" s="9"/>
      <c r="D44" s="9"/>
      <c r="E44" s="9"/>
      <c r="F44" s="9">
        <v>0.20337962962962963</v>
      </c>
      <c r="G44" s="19">
        <v>0.20337962962962963</v>
      </c>
      <c r="H44" s="19">
        <v>0.20337962962962963</v>
      </c>
    </row>
    <row r="45" spans="1:11" x14ac:dyDescent="0.3">
      <c r="A45" s="8" t="s">
        <v>72</v>
      </c>
      <c r="B45" s="10"/>
      <c r="C45" s="9"/>
      <c r="D45" s="9">
        <v>0.18914351851851852</v>
      </c>
      <c r="E45" s="9"/>
      <c r="F45" s="21"/>
      <c r="G45" s="19">
        <v>0.18914351851851852</v>
      </c>
      <c r="H45" s="19">
        <v>0.18914351851851852</v>
      </c>
    </row>
    <row r="46" spans="1:11" x14ac:dyDescent="0.3">
      <c r="A46" s="8" t="s">
        <v>55</v>
      </c>
      <c r="B46" s="9">
        <v>0.29092592592592592</v>
      </c>
      <c r="C46" s="10" t="s">
        <v>75</v>
      </c>
      <c r="D46" s="8"/>
      <c r="E46" s="8"/>
      <c r="F46" s="8"/>
      <c r="G46" s="19">
        <f>B46</f>
        <v>0.29092592592592592</v>
      </c>
      <c r="H46" s="14"/>
    </row>
    <row r="47" spans="1:11" x14ac:dyDescent="0.3">
      <c r="A47" s="8" t="s">
        <v>52</v>
      </c>
      <c r="B47" s="9"/>
      <c r="C47" s="10"/>
      <c r="D47" s="8"/>
      <c r="E47" s="9">
        <v>0.20555555555555557</v>
      </c>
      <c r="F47" s="8"/>
      <c r="G47" s="19">
        <v>0.20555555555555557</v>
      </c>
      <c r="H47" s="19">
        <v>0.20555555555555557</v>
      </c>
    </row>
    <row r="48" spans="1:11" x14ac:dyDescent="0.3">
      <c r="A48" s="8" t="s">
        <v>98</v>
      </c>
      <c r="B48" s="10"/>
      <c r="C48" s="9"/>
      <c r="D48" s="9">
        <v>0.17086805555555554</v>
      </c>
      <c r="E48" s="8"/>
      <c r="F48" s="9">
        <v>0.19019675925925927</v>
      </c>
      <c r="G48" s="19">
        <f>D48+F48</f>
        <v>0.36106481481481478</v>
      </c>
      <c r="H48" s="19">
        <f>G48/2</f>
        <v>0.18053240740740739</v>
      </c>
    </row>
    <row r="49" spans="1:9" x14ac:dyDescent="0.3">
      <c r="A49" s="8" t="s">
        <v>48</v>
      </c>
      <c r="B49" s="10"/>
      <c r="C49" s="9"/>
      <c r="D49" s="9"/>
      <c r="E49" s="8"/>
      <c r="F49" s="9">
        <v>0.19496527777777781</v>
      </c>
      <c r="G49" s="19">
        <v>0.19496527777777781</v>
      </c>
      <c r="H49" s="19">
        <v>0.19496527777777781</v>
      </c>
    </row>
    <row r="50" spans="1:9" x14ac:dyDescent="0.3">
      <c r="A50" s="8" t="s">
        <v>44</v>
      </c>
      <c r="B50" s="9">
        <v>0.1988425925925926</v>
      </c>
      <c r="C50" s="9">
        <v>0.21994212962962964</v>
      </c>
      <c r="D50" s="9">
        <v>0.19453703703703704</v>
      </c>
      <c r="E50" s="9">
        <v>0.10009259259259258</v>
      </c>
      <c r="F50" s="8"/>
      <c r="G50" s="19">
        <f>SUM(B50:F50)</f>
        <v>0.71341435185185187</v>
      </c>
      <c r="H50" s="19">
        <f>G50/3.5</f>
        <v>0.20383267195767196</v>
      </c>
      <c r="I50" t="s">
        <v>134</v>
      </c>
    </row>
    <row r="51" spans="1:9" x14ac:dyDescent="0.3">
      <c r="A51" s="8" t="s">
        <v>64</v>
      </c>
      <c r="B51" s="9"/>
      <c r="C51" s="9"/>
      <c r="D51" s="9"/>
      <c r="E51" s="9">
        <v>0.1529513888888889</v>
      </c>
      <c r="F51" s="9">
        <v>0.15387731481481481</v>
      </c>
      <c r="G51" s="19">
        <f>E51+F51</f>
        <v>0.30682870370370374</v>
      </c>
      <c r="H51" s="19">
        <f>G51/2</f>
        <v>0.15341435185185187</v>
      </c>
    </row>
    <row r="52" spans="1:9" x14ac:dyDescent="0.3">
      <c r="A52" s="8" t="s">
        <v>16</v>
      </c>
      <c r="B52" s="10" t="s">
        <v>75</v>
      </c>
      <c r="C52" s="9"/>
      <c r="D52" s="8"/>
      <c r="E52" s="8"/>
      <c r="F52" s="8"/>
      <c r="G52" s="14" t="s">
        <v>133</v>
      </c>
      <c r="H52" s="14"/>
    </row>
    <row r="53" spans="1:9" x14ac:dyDescent="0.3">
      <c r="A53" s="8" t="s">
        <v>23</v>
      </c>
      <c r="B53" s="9">
        <v>0.1988425925925926</v>
      </c>
      <c r="C53" s="9">
        <v>0.21994212962962964</v>
      </c>
      <c r="D53" s="9">
        <v>0.19453703703703704</v>
      </c>
      <c r="E53" s="8"/>
      <c r="F53" s="8"/>
      <c r="G53" s="19">
        <f>SUM(B53:F53)</f>
        <v>0.61332175925925925</v>
      </c>
      <c r="H53" s="19">
        <f>G53/3</f>
        <v>0.20444058641975307</v>
      </c>
    </row>
    <row r="54" spans="1:9" x14ac:dyDescent="0.3">
      <c r="A54" s="8" t="s">
        <v>77</v>
      </c>
      <c r="B54" s="9">
        <v>0.1716087962962963</v>
      </c>
      <c r="C54" s="8"/>
      <c r="D54" s="8"/>
      <c r="E54" s="8"/>
      <c r="F54" s="8"/>
      <c r="G54" s="19">
        <f>B54</f>
        <v>0.1716087962962963</v>
      </c>
      <c r="H54" s="19">
        <f>B54</f>
        <v>0.1716087962962963</v>
      </c>
    </row>
    <row r="55" spans="1:9" x14ac:dyDescent="0.3">
      <c r="A55" s="8" t="s">
        <v>68</v>
      </c>
      <c r="B55" s="9"/>
      <c r="C55" s="8"/>
      <c r="D55" s="8"/>
      <c r="E55" s="9">
        <v>0.25041666666666668</v>
      </c>
      <c r="F55" s="10" t="s">
        <v>75</v>
      </c>
      <c r="G55" s="19">
        <f>E55</f>
        <v>0.25041666666666668</v>
      </c>
      <c r="H55" s="19"/>
    </row>
    <row r="56" spans="1:9" x14ac:dyDescent="0.3">
      <c r="A56" s="8" t="s">
        <v>89</v>
      </c>
      <c r="B56" s="10"/>
      <c r="C56" s="9"/>
      <c r="D56" s="9">
        <v>0.18435185185185185</v>
      </c>
      <c r="E56" s="8"/>
      <c r="F56" s="8"/>
      <c r="G56" s="19">
        <v>0.18435185185185185</v>
      </c>
      <c r="H56" s="19">
        <v>0.18435185185185185</v>
      </c>
    </row>
    <row r="58" spans="1:9" x14ac:dyDescent="0.3">
      <c r="A58" s="17" t="s">
        <v>135</v>
      </c>
      <c r="B58" s="14" t="s">
        <v>56</v>
      </c>
      <c r="C58" s="14" t="s">
        <v>57</v>
      </c>
      <c r="D58" s="14" t="s">
        <v>58</v>
      </c>
      <c r="E58" s="14" t="s">
        <v>59</v>
      </c>
      <c r="F58" s="14" t="s">
        <v>60</v>
      </c>
      <c r="G58" s="14" t="s">
        <v>127</v>
      </c>
      <c r="H58" s="14" t="s">
        <v>128</v>
      </c>
    </row>
    <row r="59" spans="1:9" x14ac:dyDescent="0.3">
      <c r="A59" s="8" t="s">
        <v>28</v>
      </c>
      <c r="B59" s="9">
        <v>0.11940972222222222</v>
      </c>
      <c r="C59" s="9">
        <v>0.13261574074074076</v>
      </c>
      <c r="D59" s="9">
        <v>0.14174768518518518</v>
      </c>
      <c r="E59" s="9">
        <v>0.11959490740740741</v>
      </c>
      <c r="F59" s="27">
        <v>0.13237268518518519</v>
      </c>
      <c r="G59" s="19">
        <f>SUM(B59:F59)</f>
        <v>0.64574074074074073</v>
      </c>
      <c r="H59" s="20">
        <f>G59/5</f>
        <v>0.12914814814814815</v>
      </c>
    </row>
    <row r="60" spans="1:9" x14ac:dyDescent="0.3">
      <c r="A60" s="8" t="s">
        <v>49</v>
      </c>
      <c r="B60" s="9">
        <v>9.7870370370370371E-2</v>
      </c>
      <c r="C60" s="9">
        <v>0.10562500000000001</v>
      </c>
      <c r="D60" s="9">
        <v>9.6539351851851848E-2</v>
      </c>
      <c r="E60" s="9">
        <v>9.7974537037037027E-2</v>
      </c>
      <c r="F60" s="9">
        <v>0.10731481481481481</v>
      </c>
      <c r="G60" s="19">
        <f t="shared" ref="G60:G63" si="2">SUM(B60:F60)</f>
        <v>0.50532407407407409</v>
      </c>
      <c r="H60" s="19">
        <f t="shared" ref="H60:H63" si="3">G60/5</f>
        <v>0.10106481481481482</v>
      </c>
    </row>
    <row r="61" spans="1:9" x14ac:dyDescent="0.3">
      <c r="A61" s="8" t="s">
        <v>33</v>
      </c>
      <c r="B61" s="9">
        <v>8.1689814814814812E-2</v>
      </c>
      <c r="C61" s="9">
        <v>9.1678240740740755E-2</v>
      </c>
      <c r="D61" s="9">
        <v>8.2928240740740733E-2</v>
      </c>
      <c r="E61" s="9">
        <v>8.4537037037037036E-2</v>
      </c>
      <c r="F61" s="9">
        <v>8.0439814814814811E-2</v>
      </c>
      <c r="G61" s="19">
        <f t="shared" si="2"/>
        <v>0.42127314814814815</v>
      </c>
      <c r="H61" s="20">
        <f t="shared" si="3"/>
        <v>8.4254629629629624E-2</v>
      </c>
    </row>
    <row r="62" spans="1:9" x14ac:dyDescent="0.3">
      <c r="A62" s="8" t="s">
        <v>19</v>
      </c>
      <c r="B62" s="9">
        <v>0.13052083333333334</v>
      </c>
      <c r="C62" s="9">
        <v>0.1482175925925926</v>
      </c>
      <c r="D62" s="9">
        <v>0.13606481481481481</v>
      </c>
      <c r="E62" s="9">
        <v>0.13326388888888888</v>
      </c>
      <c r="F62" s="9">
        <v>0.14106481481481481</v>
      </c>
      <c r="G62" s="19">
        <f t="shared" si="2"/>
        <v>0.68913194444444437</v>
      </c>
      <c r="H62" s="19">
        <f t="shared" si="3"/>
        <v>0.13782638888888887</v>
      </c>
    </row>
    <row r="63" spans="1:9" x14ac:dyDescent="0.3">
      <c r="A63" s="8" t="s">
        <v>51</v>
      </c>
      <c r="B63" s="9">
        <v>9.7905092592592599E-2</v>
      </c>
      <c r="C63" s="9">
        <v>0.10565972222222221</v>
      </c>
      <c r="D63" s="9">
        <v>9.6631944444444451E-2</v>
      </c>
      <c r="E63" s="9">
        <v>9.7997685185185188E-2</v>
      </c>
      <c r="F63" s="9">
        <v>0.10730324074074075</v>
      </c>
      <c r="G63" s="19">
        <f t="shared" si="2"/>
        <v>0.50549768518518523</v>
      </c>
      <c r="H63" s="19">
        <f t="shared" si="3"/>
        <v>0.10109953703703704</v>
      </c>
    </row>
    <row r="65" spans="1:8" x14ac:dyDescent="0.3">
      <c r="A65" s="25" t="s">
        <v>136</v>
      </c>
    </row>
    <row r="66" spans="1:8" x14ac:dyDescent="0.3">
      <c r="A66" s="8" t="s">
        <v>78</v>
      </c>
      <c r="B66" s="9">
        <v>0.12484953703703704</v>
      </c>
      <c r="C66" s="9">
        <v>0.14534722222222221</v>
      </c>
      <c r="D66" s="9">
        <v>0.12972222222222221</v>
      </c>
      <c r="E66" s="8"/>
      <c r="F66" s="8"/>
      <c r="G66" s="19">
        <f>SUM(B66:F66)</f>
        <v>0.39991898148148142</v>
      </c>
      <c r="H66" s="19">
        <f>G66/3</f>
        <v>0.13330632716049381</v>
      </c>
    </row>
    <row r="67" spans="1:8" x14ac:dyDescent="0.3">
      <c r="A67" s="8" t="s">
        <v>43</v>
      </c>
      <c r="B67" s="9">
        <v>0.11096064814814814</v>
      </c>
      <c r="C67" s="8"/>
      <c r="D67" s="8"/>
      <c r="E67" s="8"/>
      <c r="F67" s="8"/>
      <c r="G67" s="19">
        <v>0.11096064814814814</v>
      </c>
      <c r="H67" s="19">
        <v>0.11096064814814814</v>
      </c>
    </row>
    <row r="68" spans="1:8" x14ac:dyDescent="0.3">
      <c r="A68" s="8" t="s">
        <v>32</v>
      </c>
      <c r="B68" s="10" t="s">
        <v>75</v>
      </c>
      <c r="C68" s="8"/>
      <c r="D68" s="8"/>
      <c r="E68" s="8"/>
      <c r="F68" s="8"/>
      <c r="G68" s="19" t="s">
        <v>133</v>
      </c>
      <c r="H68" s="19"/>
    </row>
    <row r="69" spans="1:8" x14ac:dyDescent="0.3">
      <c r="A69" s="8" t="s">
        <v>46</v>
      </c>
      <c r="B69" s="9">
        <v>9.6203703703703694E-2</v>
      </c>
      <c r="C69" s="8"/>
      <c r="D69" s="8"/>
      <c r="E69" s="8"/>
      <c r="F69" s="8"/>
      <c r="G69" s="19">
        <v>9.6203703703703694E-2</v>
      </c>
      <c r="H69" s="19">
        <v>9.6203703703703694E-2</v>
      </c>
    </row>
    <row r="70" spans="1:8" x14ac:dyDescent="0.3">
      <c r="A70" s="8" t="s">
        <v>90</v>
      </c>
      <c r="B70" s="9"/>
      <c r="C70" s="9">
        <v>0.10113425925925927</v>
      </c>
      <c r="D70" s="8"/>
      <c r="E70" s="8"/>
      <c r="F70" s="8"/>
      <c r="G70" s="19">
        <v>0.10113425925925927</v>
      </c>
      <c r="H70" s="19">
        <v>0.10113425925925927</v>
      </c>
    </row>
    <row r="71" spans="1:8" x14ac:dyDescent="0.3">
      <c r="A71" s="8" t="s">
        <v>100</v>
      </c>
      <c r="B71" s="8"/>
      <c r="C71" s="9"/>
      <c r="D71" s="9">
        <v>0.11774305555555555</v>
      </c>
      <c r="E71" s="8"/>
      <c r="F71" s="8"/>
      <c r="G71" s="19">
        <v>0.11774305555555555</v>
      </c>
      <c r="H71" s="19">
        <v>0.11774305555555555</v>
      </c>
    </row>
    <row r="72" spans="1:8" x14ac:dyDescent="0.3">
      <c r="A72" s="8" t="s">
        <v>74</v>
      </c>
      <c r="B72" s="9"/>
      <c r="C72" s="8"/>
      <c r="D72" s="8"/>
      <c r="E72" s="9">
        <v>0.11064814814814815</v>
      </c>
      <c r="F72" s="8"/>
      <c r="G72" s="19">
        <v>0.11064814814814815</v>
      </c>
      <c r="H72" s="19">
        <v>0.11064814814814815</v>
      </c>
    </row>
    <row r="73" spans="1:8" x14ac:dyDescent="0.3">
      <c r="A73" s="8" t="s">
        <v>69</v>
      </c>
      <c r="B73" s="9"/>
      <c r="C73" s="8"/>
      <c r="D73" s="8"/>
      <c r="E73" s="9">
        <v>0.11153935185185186</v>
      </c>
      <c r="F73" s="8"/>
      <c r="G73" s="19">
        <v>0.11153935185185186</v>
      </c>
      <c r="H73" s="19">
        <v>0.11153935185185186</v>
      </c>
    </row>
    <row r="74" spans="1:8" x14ac:dyDescent="0.3">
      <c r="A74" s="8" t="s">
        <v>63</v>
      </c>
      <c r="B74" s="9"/>
      <c r="C74" s="8"/>
      <c r="D74" s="8"/>
      <c r="E74" s="9">
        <v>8.9571759259259254E-2</v>
      </c>
      <c r="F74" s="8"/>
      <c r="G74" s="19">
        <v>8.9571759259259254E-2</v>
      </c>
      <c r="H74" s="19">
        <v>8.9571759259259254E-2</v>
      </c>
    </row>
    <row r="75" spans="1:8" x14ac:dyDescent="0.3">
      <c r="A75" s="8" t="s">
        <v>87</v>
      </c>
      <c r="B75" s="9"/>
      <c r="C75" s="8"/>
      <c r="D75" s="8"/>
      <c r="E75" s="9">
        <v>0.1164236111111111</v>
      </c>
      <c r="F75" s="8"/>
      <c r="G75" s="19">
        <v>0.1164236111111111</v>
      </c>
      <c r="H75" s="19">
        <v>0.1164236111111111</v>
      </c>
    </row>
    <row r="76" spans="1:8" x14ac:dyDescent="0.3">
      <c r="A76" s="8" t="s">
        <v>73</v>
      </c>
      <c r="B76" s="9"/>
      <c r="C76" s="8"/>
      <c r="D76" s="8"/>
      <c r="E76" s="9">
        <v>0.11064814814814815</v>
      </c>
      <c r="F76" s="8"/>
      <c r="G76" s="19">
        <v>0.11064814814814815</v>
      </c>
      <c r="H76" s="19">
        <v>0.11064814814814815</v>
      </c>
    </row>
    <row r="77" spans="1:8" x14ac:dyDescent="0.3">
      <c r="A77" s="8" t="s">
        <v>61</v>
      </c>
      <c r="B77" s="9"/>
      <c r="C77" s="8"/>
      <c r="D77" s="8"/>
      <c r="E77" s="9">
        <v>0.11042824074074074</v>
      </c>
      <c r="F77" s="9">
        <v>0.10685185185185185</v>
      </c>
      <c r="G77" s="19">
        <f>E77+F77</f>
        <v>0.21728009259259259</v>
      </c>
      <c r="H77" s="19">
        <f>G77/2</f>
        <v>0.1086400462962963</v>
      </c>
    </row>
    <row r="78" spans="1:8" x14ac:dyDescent="0.3">
      <c r="A78" s="8" t="s">
        <v>108</v>
      </c>
      <c r="B78" s="9"/>
      <c r="C78" s="8"/>
      <c r="D78" s="8"/>
      <c r="E78" s="9">
        <v>8.3136574074074085E-2</v>
      </c>
      <c r="F78" s="8"/>
      <c r="G78" s="19">
        <v>8.3136574074074085E-2</v>
      </c>
      <c r="H78" s="19">
        <v>8.3136574074074085E-2</v>
      </c>
    </row>
    <row r="79" spans="1:8" x14ac:dyDescent="0.3">
      <c r="A79" s="8" t="s">
        <v>88</v>
      </c>
      <c r="B79" s="9"/>
      <c r="C79" s="8"/>
      <c r="D79" s="8"/>
      <c r="E79" s="9">
        <v>0.11157407407407406</v>
      </c>
      <c r="F79" s="8"/>
      <c r="G79" s="19">
        <v>0.11157407407407406</v>
      </c>
      <c r="H79" s="19">
        <v>0.11157407407407406</v>
      </c>
    </row>
    <row r="80" spans="1:8" x14ac:dyDescent="0.3">
      <c r="A80" s="8" t="s">
        <v>62</v>
      </c>
      <c r="B80" s="9"/>
      <c r="C80" s="8"/>
      <c r="D80" s="8"/>
      <c r="E80" s="9">
        <v>0.12510416666666666</v>
      </c>
      <c r="F80" s="9">
        <v>0.14106481481481481</v>
      </c>
      <c r="G80" s="19">
        <f>E80+F80</f>
        <v>0.26616898148148149</v>
      </c>
      <c r="H80" s="19">
        <f>G80/2</f>
        <v>0.13308449074074075</v>
      </c>
    </row>
    <row r="81" spans="1:8" x14ac:dyDescent="0.3">
      <c r="A81" s="8" t="s">
        <v>37</v>
      </c>
      <c r="B81" s="9"/>
      <c r="C81" s="8"/>
      <c r="D81" s="8"/>
      <c r="E81" s="9">
        <v>9.1666666666666674E-2</v>
      </c>
      <c r="F81" s="9">
        <v>9.3634259259259264E-2</v>
      </c>
      <c r="G81" s="19">
        <f>E81+F81</f>
        <v>0.18530092592592595</v>
      </c>
      <c r="H81" s="19">
        <f>G81/2</f>
        <v>9.2650462962962976E-2</v>
      </c>
    </row>
    <row r="82" spans="1:8" x14ac:dyDescent="0.3">
      <c r="A82" s="8" t="s">
        <v>119</v>
      </c>
      <c r="B82" s="8"/>
      <c r="C82" s="9"/>
      <c r="D82" s="8"/>
      <c r="E82" s="8"/>
      <c r="F82" s="9">
        <v>0.14149305555555555</v>
      </c>
      <c r="G82" s="19">
        <v>0.14149305555555555</v>
      </c>
      <c r="H82" s="19">
        <v>0.14149305555555555</v>
      </c>
    </row>
    <row r="83" spans="1:8" x14ac:dyDescent="0.3">
      <c r="A83" s="8" t="s">
        <v>70</v>
      </c>
      <c r="B83" s="8"/>
      <c r="C83" s="9"/>
      <c r="D83" s="8"/>
      <c r="E83" s="8"/>
      <c r="F83" s="9">
        <v>0.14149305555555555</v>
      </c>
      <c r="G83" s="19">
        <v>0.14149305555555555</v>
      </c>
      <c r="H83" s="19">
        <v>0.14149305555555555</v>
      </c>
    </row>
    <row r="84" spans="1:8" x14ac:dyDescent="0.3">
      <c r="G84" s="5"/>
      <c r="H84" s="5"/>
    </row>
    <row r="85" spans="1:8" x14ac:dyDescent="0.3">
      <c r="G85" s="5"/>
      <c r="H85" s="5"/>
    </row>
    <row r="86" spans="1:8" x14ac:dyDescent="0.3">
      <c r="G86" s="5"/>
      <c r="H86" s="5"/>
    </row>
    <row r="87" spans="1:8" x14ac:dyDescent="0.3">
      <c r="G87" s="5"/>
      <c r="H87" s="5"/>
    </row>
    <row r="88" spans="1:8" x14ac:dyDescent="0.3">
      <c r="G88" s="5"/>
      <c r="H88" s="5"/>
    </row>
    <row r="89" spans="1:8" x14ac:dyDescent="0.3">
      <c r="G89" s="5"/>
      <c r="H89" s="5"/>
    </row>
    <row r="90" spans="1:8" x14ac:dyDescent="0.3">
      <c r="G90" s="5"/>
      <c r="H90" s="5"/>
    </row>
    <row r="91" spans="1:8" x14ac:dyDescent="0.3">
      <c r="G91" s="5"/>
      <c r="H91" s="5"/>
    </row>
    <row r="92" spans="1:8" x14ac:dyDescent="0.3">
      <c r="G92" s="5"/>
      <c r="H92" s="5"/>
    </row>
    <row r="93" spans="1:8" x14ac:dyDescent="0.3">
      <c r="G93" s="5"/>
      <c r="H93" s="5"/>
    </row>
    <row r="94" spans="1:8" x14ac:dyDescent="0.3">
      <c r="G94" s="5"/>
      <c r="H94" s="5"/>
    </row>
    <row r="95" spans="1:8" x14ac:dyDescent="0.3">
      <c r="G95" s="5"/>
      <c r="H95" s="5"/>
    </row>
    <row r="96" spans="1:8" x14ac:dyDescent="0.3">
      <c r="G96" s="5"/>
      <c r="H96" s="5"/>
    </row>
    <row r="97" spans="7:8" x14ac:dyDescent="0.3">
      <c r="G97" s="5"/>
      <c r="H97" s="5"/>
    </row>
    <row r="98" spans="7:8" x14ac:dyDescent="0.3">
      <c r="G98" s="5"/>
      <c r="H98" s="5"/>
    </row>
  </sheetData>
  <sortState xmlns:xlrd2="http://schemas.microsoft.com/office/spreadsheetml/2017/richdata2" ref="A28:H34">
    <sortCondition ref="A28:A34"/>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6</vt:i4>
      </vt:variant>
    </vt:vector>
  </HeadingPairs>
  <TitlesOfParts>
    <vt:vector size="6" baseType="lpstr">
      <vt:lpstr>Hovedstaden</vt:lpstr>
      <vt:lpstr>Sjælland</vt:lpstr>
      <vt:lpstr>Syddanmark</vt:lpstr>
      <vt:lpstr>Midtjylland</vt:lpstr>
      <vt:lpstr>Nordjylland</vt:lpstr>
      <vt:lpstr>Samlet Statistik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Bredo</dc:creator>
  <cp:lastModifiedBy>David Bredo</cp:lastModifiedBy>
  <dcterms:created xsi:type="dcterms:W3CDTF">2023-01-08T11:53:41Z</dcterms:created>
  <dcterms:modified xsi:type="dcterms:W3CDTF">2023-07-11T15:04:05Z</dcterms:modified>
</cp:coreProperties>
</file>